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752" activeTab="7"/>
  </bookViews>
  <sheets>
    <sheet name="Class 2Yr" sheetId="1" r:id="rId1"/>
    <sheet name="Class 3Yr" sheetId="2" r:id="rId2"/>
    <sheet name="Class 4Yr" sheetId="3" r:id="rId3"/>
    <sheet name="Class 5Yr" sheetId="4" r:id="rId4"/>
    <sheet name="Class 6Yr" sheetId="5" r:id="rId5"/>
    <sheet name="WAP 1" sheetId="6" r:id="rId6"/>
    <sheet name="Open Class" sheetId="7" r:id="rId7"/>
    <sheet name="Results" sheetId="8" r:id="rId8"/>
    <sheet name="Sheet1" sheetId="9" r:id="rId9"/>
  </sheets>
  <externalReferences>
    <externalReference r:id="rId10"/>
  </externalReferences>
  <calcPr calcId="152511"/>
</workbook>
</file>

<file path=xl/calcChain.xml><?xml version="1.0" encoding="utf-8"?>
<calcChain xmlns="http://schemas.openxmlformats.org/spreadsheetml/2006/main">
  <c r="F18" i="8" l="1"/>
  <c r="F17" i="8"/>
  <c r="F16" i="8"/>
  <c r="F13" i="8"/>
  <c r="F12" i="8"/>
  <c r="F9" i="8"/>
  <c r="F8" i="8"/>
  <c r="F7" i="8"/>
  <c r="F6" i="8"/>
  <c r="X23" i="7"/>
  <c r="U23" i="7"/>
  <c r="Q23" i="7"/>
  <c r="R23" i="7" s="1"/>
  <c r="N23" i="7"/>
  <c r="X22" i="7"/>
  <c r="U22" i="7"/>
  <c r="Q22" i="7"/>
  <c r="R22" i="7" s="1"/>
  <c r="N22" i="7"/>
  <c r="X21" i="7"/>
  <c r="U21" i="7"/>
  <c r="Y21" i="7" s="1"/>
  <c r="Q21" i="7"/>
  <c r="R21" i="7" s="1"/>
  <c r="N21" i="7"/>
  <c r="X20" i="7"/>
  <c r="U20" i="7"/>
  <c r="Y20" i="7" s="1"/>
  <c r="Q20" i="7"/>
  <c r="R20" i="7" s="1"/>
  <c r="N20" i="7"/>
  <c r="X19" i="7"/>
  <c r="U19" i="7"/>
  <c r="Y19" i="7" s="1"/>
  <c r="R19" i="7"/>
  <c r="Q19" i="7"/>
  <c r="N19" i="7"/>
  <c r="X18" i="7"/>
  <c r="U18" i="7"/>
  <c r="Y18" i="7" s="1"/>
  <c r="Q18" i="7"/>
  <c r="R18" i="7" s="1"/>
  <c r="N18" i="7"/>
  <c r="X17" i="7"/>
  <c r="U17" i="7"/>
  <c r="Y17" i="7" s="1"/>
  <c r="R17" i="7"/>
  <c r="Q17" i="7"/>
  <c r="N17" i="7"/>
  <c r="X16" i="7"/>
  <c r="U16" i="7"/>
  <c r="Q16" i="7"/>
  <c r="R16" i="7" s="1"/>
  <c r="N16" i="7"/>
  <c r="X15" i="7"/>
  <c r="U15" i="7"/>
  <c r="Q15" i="7"/>
  <c r="R15" i="7" s="1"/>
  <c r="N15" i="7"/>
  <c r="X14" i="7"/>
  <c r="U14" i="7"/>
  <c r="Q14" i="7"/>
  <c r="R14" i="7" s="1"/>
  <c r="N14" i="7"/>
  <c r="X13" i="7"/>
  <c r="U13" i="7"/>
  <c r="Y13" i="7" s="1"/>
  <c r="Q13" i="7"/>
  <c r="R13" i="7" s="1"/>
  <c r="N13" i="7"/>
  <c r="X12" i="7"/>
  <c r="U12" i="7"/>
  <c r="Y12" i="7" s="1"/>
  <c r="Q12" i="7"/>
  <c r="R12" i="7" s="1"/>
  <c r="N12" i="7"/>
  <c r="X11" i="7"/>
  <c r="U11" i="7"/>
  <c r="Y11" i="7" s="1"/>
  <c r="R11" i="7"/>
  <c r="Q11" i="7"/>
  <c r="N11" i="7"/>
  <c r="X10" i="7"/>
  <c r="U10" i="7"/>
  <c r="Y10" i="7" s="1"/>
  <c r="Q10" i="7"/>
  <c r="R10" i="7" s="1"/>
  <c r="N10" i="7"/>
  <c r="X9" i="7"/>
  <c r="U9" i="7"/>
  <c r="Y9" i="7" s="1"/>
  <c r="Q9" i="7"/>
  <c r="R9" i="7" s="1"/>
  <c r="N9" i="7"/>
  <c r="X8" i="7"/>
  <c r="U8" i="7"/>
  <c r="Q8" i="7"/>
  <c r="R8" i="7" s="1"/>
  <c r="N8" i="7"/>
  <c r="X7" i="7"/>
  <c r="U7" i="7"/>
  <c r="Q7" i="7"/>
  <c r="R7" i="7" s="1"/>
  <c r="N7" i="7"/>
  <c r="X6" i="7"/>
  <c r="U6" i="7"/>
  <c r="Y6" i="7" s="1"/>
  <c r="Q6" i="7"/>
  <c r="R6" i="7" s="1"/>
  <c r="N6" i="7"/>
  <c r="AA6" i="7" s="1"/>
  <c r="X5" i="7"/>
  <c r="U5" i="7"/>
  <c r="Y5" i="7" s="1"/>
  <c r="Q5" i="7"/>
  <c r="R5" i="7" s="1"/>
  <c r="N5" i="7"/>
  <c r="X7" i="6"/>
  <c r="U7" i="6"/>
  <c r="Y7" i="6" s="1"/>
  <c r="Q7" i="6"/>
  <c r="R7" i="6" s="1"/>
  <c r="N7" i="6"/>
  <c r="X6" i="6"/>
  <c r="U6" i="6"/>
  <c r="Y6" i="6" s="1"/>
  <c r="Q6" i="6"/>
  <c r="R6" i="6" s="1"/>
  <c r="N6" i="6"/>
  <c r="X5" i="6"/>
  <c r="U5" i="6"/>
  <c r="Y5" i="6" s="1"/>
  <c r="Q5" i="6"/>
  <c r="R5" i="6" s="1"/>
  <c r="N5" i="6"/>
  <c r="X9" i="5"/>
  <c r="U9" i="5"/>
  <c r="Y9" i="5" s="1"/>
  <c r="Q9" i="5"/>
  <c r="R9" i="5" s="1"/>
  <c r="N9" i="5"/>
  <c r="X8" i="5"/>
  <c r="U8" i="5"/>
  <c r="Y8" i="5" s="1"/>
  <c r="Q8" i="5"/>
  <c r="R8" i="5" s="1"/>
  <c r="N8" i="5"/>
  <c r="X7" i="5"/>
  <c r="U7" i="5"/>
  <c r="Y7" i="5" s="1"/>
  <c r="Q7" i="5"/>
  <c r="R7" i="5" s="1"/>
  <c r="N7" i="5"/>
  <c r="X6" i="5"/>
  <c r="U6" i="5"/>
  <c r="Y6" i="5" s="1"/>
  <c r="Q6" i="5"/>
  <c r="R6" i="5" s="1"/>
  <c r="N6" i="5"/>
  <c r="X5" i="5"/>
  <c r="U5" i="5"/>
  <c r="Y5" i="5" s="1"/>
  <c r="Q5" i="5"/>
  <c r="R5" i="5" s="1"/>
  <c r="N5" i="5"/>
  <c r="X15" i="4"/>
  <c r="U15" i="4"/>
  <c r="Y15" i="4" s="1"/>
  <c r="R15" i="4"/>
  <c r="Q15" i="4"/>
  <c r="N15" i="4"/>
  <c r="X14" i="4"/>
  <c r="U14" i="4"/>
  <c r="Y14" i="4" s="1"/>
  <c r="Q14" i="4"/>
  <c r="R14" i="4" s="1"/>
  <c r="N14" i="4"/>
  <c r="X13" i="4"/>
  <c r="U13" i="4"/>
  <c r="Y13" i="4" s="1"/>
  <c r="Q13" i="4"/>
  <c r="R13" i="4" s="1"/>
  <c r="N13" i="4"/>
  <c r="X12" i="4"/>
  <c r="U12" i="4"/>
  <c r="Q12" i="4"/>
  <c r="R12" i="4" s="1"/>
  <c r="N12" i="4"/>
  <c r="X11" i="4"/>
  <c r="U11" i="4"/>
  <c r="Q11" i="4"/>
  <c r="R11" i="4" s="1"/>
  <c r="N11" i="4"/>
  <c r="X10" i="4"/>
  <c r="U10" i="4"/>
  <c r="Y10" i="4" s="1"/>
  <c r="Q10" i="4"/>
  <c r="R10" i="4" s="1"/>
  <c r="N10" i="4"/>
  <c r="X9" i="4"/>
  <c r="U9" i="4"/>
  <c r="Y9" i="4" s="1"/>
  <c r="Q9" i="4"/>
  <c r="R9" i="4" s="1"/>
  <c r="N9" i="4"/>
  <c r="X8" i="4"/>
  <c r="U8" i="4"/>
  <c r="Y8" i="4" s="1"/>
  <c r="Q8" i="4"/>
  <c r="R8" i="4" s="1"/>
  <c r="N8" i="4"/>
  <c r="X7" i="4"/>
  <c r="U7" i="4"/>
  <c r="Y7" i="4" s="1"/>
  <c r="R7" i="4"/>
  <c r="Q7" i="4"/>
  <c r="N7" i="4"/>
  <c r="X6" i="4"/>
  <c r="U6" i="4"/>
  <c r="Y6" i="4" s="1"/>
  <c r="Q6" i="4"/>
  <c r="R6" i="4" s="1"/>
  <c r="N6" i="4"/>
  <c r="X5" i="4"/>
  <c r="U5" i="4"/>
  <c r="Y5" i="4" s="1"/>
  <c r="Q5" i="4"/>
  <c r="R5" i="4" s="1"/>
  <c r="N5" i="4"/>
  <c r="X14" i="3"/>
  <c r="U14" i="3"/>
  <c r="Q14" i="3"/>
  <c r="R14" i="3" s="1"/>
  <c r="N14" i="3"/>
  <c r="X13" i="3"/>
  <c r="U13" i="3"/>
  <c r="Y13" i="3" s="1"/>
  <c r="Q13" i="3"/>
  <c r="R13" i="3" s="1"/>
  <c r="N13" i="3"/>
  <c r="X12" i="3"/>
  <c r="U12" i="3"/>
  <c r="Y12" i="3" s="1"/>
  <c r="Q12" i="3"/>
  <c r="R12" i="3" s="1"/>
  <c r="N12" i="3"/>
  <c r="X11" i="3"/>
  <c r="U11" i="3"/>
  <c r="Y11" i="3" s="1"/>
  <c r="Q11" i="3"/>
  <c r="R11" i="3" s="1"/>
  <c r="N11" i="3"/>
  <c r="X10" i="3"/>
  <c r="U10" i="3"/>
  <c r="Y10" i="3" s="1"/>
  <c r="R10" i="3"/>
  <c r="Q10" i="3"/>
  <c r="N10" i="3"/>
  <c r="X9" i="3"/>
  <c r="U9" i="3"/>
  <c r="Y9" i="3" s="1"/>
  <c r="Q9" i="3"/>
  <c r="R9" i="3" s="1"/>
  <c r="N9" i="3"/>
  <c r="X8" i="3"/>
  <c r="U8" i="3"/>
  <c r="Y8" i="3" s="1"/>
  <c r="Q8" i="3"/>
  <c r="R8" i="3" s="1"/>
  <c r="N8" i="3"/>
  <c r="X7" i="3"/>
  <c r="U7" i="3"/>
  <c r="Q7" i="3"/>
  <c r="R7" i="3" s="1"/>
  <c r="N7" i="3"/>
  <c r="X6" i="3"/>
  <c r="U6" i="3"/>
  <c r="Q6" i="3"/>
  <c r="R6" i="3" s="1"/>
  <c r="N6" i="3"/>
  <c r="X5" i="3"/>
  <c r="U5" i="3"/>
  <c r="Y5" i="3" s="1"/>
  <c r="R5" i="3"/>
  <c r="N5" i="3"/>
  <c r="AA5" i="3" s="1"/>
  <c r="X14" i="2"/>
  <c r="U14" i="2"/>
  <c r="Y14" i="2" s="1"/>
  <c r="Q14" i="2"/>
  <c r="R14" i="2" s="1"/>
  <c r="N14" i="2"/>
  <c r="AA14" i="2" s="1"/>
  <c r="X13" i="2"/>
  <c r="U13" i="2"/>
  <c r="Y13" i="2" s="1"/>
  <c r="Q13" i="2"/>
  <c r="R13" i="2" s="1"/>
  <c r="N13" i="2"/>
  <c r="X12" i="2"/>
  <c r="U12" i="2"/>
  <c r="Y12" i="2" s="1"/>
  <c r="Q12" i="2"/>
  <c r="R12" i="2" s="1"/>
  <c r="N12" i="2"/>
  <c r="X11" i="2"/>
  <c r="U11" i="2"/>
  <c r="Y11" i="2" s="1"/>
  <c r="R11" i="2"/>
  <c r="Q11" i="2"/>
  <c r="N11" i="2"/>
  <c r="X10" i="2"/>
  <c r="U10" i="2"/>
  <c r="Y10" i="2" s="1"/>
  <c r="Q10" i="2"/>
  <c r="R10" i="2" s="1"/>
  <c r="N10" i="2"/>
  <c r="X9" i="2"/>
  <c r="U9" i="2"/>
  <c r="Y9" i="2" s="1"/>
  <c r="Q9" i="2"/>
  <c r="R9" i="2" s="1"/>
  <c r="N9" i="2"/>
  <c r="X8" i="2"/>
  <c r="U8" i="2"/>
  <c r="R8" i="2"/>
  <c r="N8" i="2"/>
  <c r="X7" i="2"/>
  <c r="U7" i="2"/>
  <c r="Q7" i="2"/>
  <c r="R7" i="2" s="1"/>
  <c r="N7" i="2"/>
  <c r="X6" i="2"/>
  <c r="U6" i="2"/>
  <c r="Q6" i="2"/>
  <c r="R6" i="2" s="1"/>
  <c r="N6" i="2"/>
  <c r="X5" i="2"/>
  <c r="U5" i="2"/>
  <c r="Y5" i="2" s="1"/>
  <c r="Q5" i="2"/>
  <c r="R5" i="2" s="1"/>
  <c r="N5" i="2"/>
  <c r="AA5" i="2" s="1"/>
  <c r="X14" i="1"/>
  <c r="U14" i="1"/>
  <c r="Y14" i="1" s="1"/>
  <c r="Q14" i="1"/>
  <c r="R14" i="1" s="1"/>
  <c r="N14" i="1"/>
  <c r="X13" i="1"/>
  <c r="U13" i="1"/>
  <c r="Y13" i="1" s="1"/>
  <c r="Q13" i="1"/>
  <c r="R13" i="1" s="1"/>
  <c r="N13" i="1"/>
  <c r="X12" i="1"/>
  <c r="U12" i="1"/>
  <c r="Y12" i="1" s="1"/>
  <c r="Q12" i="1"/>
  <c r="R12" i="1" s="1"/>
  <c r="N12" i="1"/>
  <c r="X11" i="1"/>
  <c r="U11" i="1"/>
  <c r="Y11" i="1" s="1"/>
  <c r="R11" i="1"/>
  <c r="Q11" i="1"/>
  <c r="N11" i="1"/>
  <c r="X10" i="1"/>
  <c r="U10" i="1"/>
  <c r="Y10" i="1" s="1"/>
  <c r="Q10" i="1"/>
  <c r="R10" i="1" s="1"/>
  <c r="N10" i="1"/>
  <c r="X9" i="1"/>
  <c r="U9" i="1"/>
  <c r="Y9" i="1" s="1"/>
  <c r="Q9" i="1"/>
  <c r="R9" i="1" s="1"/>
  <c r="N9" i="1"/>
  <c r="X8" i="1"/>
  <c r="U8" i="1"/>
  <c r="Q8" i="1"/>
  <c r="R8" i="1" s="1"/>
  <c r="N8" i="1"/>
  <c r="X7" i="1"/>
  <c r="U7" i="1"/>
  <c r="Q7" i="1"/>
  <c r="R7" i="1" s="1"/>
  <c r="N7" i="1"/>
  <c r="X6" i="1"/>
  <c r="U6" i="1"/>
  <c r="Y6" i="1" s="1"/>
  <c r="Q6" i="1"/>
  <c r="R6" i="1" s="1"/>
  <c r="N6" i="1"/>
  <c r="X5" i="1"/>
  <c r="U5" i="1"/>
  <c r="Y5" i="1" s="1"/>
  <c r="Q5" i="1"/>
  <c r="R5" i="1" s="1"/>
  <c r="N5" i="1"/>
  <c r="AA6" i="3" l="1"/>
  <c r="AA14" i="7"/>
  <c r="AA9" i="1"/>
  <c r="AA10" i="2"/>
  <c r="AA11" i="2"/>
  <c r="AA9" i="3"/>
  <c r="AA10" i="3"/>
  <c r="AA6" i="4"/>
  <c r="AA7" i="4"/>
  <c r="AA14" i="4"/>
  <c r="AA15" i="4"/>
  <c r="AA10" i="7"/>
  <c r="AA11" i="7"/>
  <c r="Y14" i="7"/>
  <c r="AA18" i="7"/>
  <c r="AA19" i="7"/>
  <c r="Y22" i="7"/>
  <c r="AA22" i="7" s="1"/>
  <c r="AA7" i="7"/>
  <c r="AA23" i="7"/>
  <c r="AA5" i="1"/>
  <c r="Y7" i="1"/>
  <c r="Y8" i="1"/>
  <c r="AA8" i="1" s="1"/>
  <c r="AA12" i="1"/>
  <c r="AA13" i="1"/>
  <c r="Y6" i="2"/>
  <c r="AA6" i="2" s="1"/>
  <c r="Y7" i="2"/>
  <c r="Y8" i="2"/>
  <c r="AA8" i="2" s="1"/>
  <c r="Y6" i="3"/>
  <c r="Y7" i="3"/>
  <c r="AA7" i="3" s="1"/>
  <c r="Y14" i="3"/>
  <c r="AA14" i="3" s="1"/>
  <c r="Y11" i="4"/>
  <c r="AA11" i="4" s="1"/>
  <c r="Y12" i="4"/>
  <c r="AA5" i="5"/>
  <c r="AA6" i="5"/>
  <c r="AA7" i="5"/>
  <c r="AA8" i="5"/>
  <c r="AA9" i="5"/>
  <c r="Y7" i="7"/>
  <c r="Y8" i="7"/>
  <c r="AA8" i="7" s="1"/>
  <c r="Y15" i="7"/>
  <c r="AA15" i="7" s="1"/>
  <c r="Y16" i="7"/>
  <c r="AA16" i="7" s="1"/>
  <c r="Y23" i="7"/>
  <c r="AA5" i="7"/>
  <c r="AA9" i="7"/>
  <c r="AA12" i="7"/>
  <c r="AA13" i="7"/>
  <c r="AA17" i="7"/>
  <c r="AA20" i="7"/>
  <c r="AA21" i="7"/>
  <c r="AA5" i="6"/>
  <c r="AA6" i="6"/>
  <c r="AA7" i="6"/>
  <c r="AA10" i="4"/>
  <c r="AA5" i="4"/>
  <c r="AA8" i="4"/>
  <c r="AA9" i="4"/>
  <c r="AA12" i="4"/>
  <c r="AA13" i="4"/>
  <c r="AA13" i="3"/>
  <c r="AA8" i="3"/>
  <c r="AA11" i="3"/>
  <c r="AA12" i="3"/>
  <c r="AA7" i="2"/>
  <c r="AA9" i="2"/>
  <c r="AA12" i="2"/>
  <c r="AA13" i="2"/>
  <c r="AA6" i="1"/>
  <c r="AA7" i="1"/>
  <c r="AA10" i="1"/>
  <c r="AA11" i="1"/>
  <c r="AA14" i="1"/>
</calcChain>
</file>

<file path=xl/sharedStrings.xml><?xml version="1.0" encoding="utf-8"?>
<sst xmlns="http://schemas.openxmlformats.org/spreadsheetml/2006/main" count="546" uniqueCount="243">
  <si>
    <t>Elk &amp; Wapiti Society of New Zealand Velvet Antler Competition</t>
  </si>
  <si>
    <r>
      <t>Class 2</t>
    </r>
    <r>
      <rPr>
        <b/>
        <sz val="16"/>
        <color theme="1"/>
        <rFont val="Calibri"/>
        <family val="2"/>
        <scheme val="minor"/>
      </rPr>
      <t xml:space="preserve"> Year </t>
    </r>
  </si>
  <si>
    <r>
      <t xml:space="preserve">Sponsored by </t>
    </r>
    <r>
      <rPr>
        <b/>
        <sz val="11"/>
        <color theme="1"/>
        <rFont val="Calibri"/>
        <family val="2"/>
        <scheme val="minor"/>
      </rPr>
      <t>Tikana</t>
    </r>
  </si>
  <si>
    <t>Weight</t>
  </si>
  <si>
    <t>Beam</t>
  </si>
  <si>
    <t>Points</t>
  </si>
  <si>
    <t>Place</t>
  </si>
  <si>
    <t>Tag</t>
  </si>
  <si>
    <t>Name</t>
  </si>
  <si>
    <t>Owner</t>
  </si>
  <si>
    <t>Sire</t>
  </si>
  <si>
    <t xml:space="preserve">Tyne Pointing (6) </t>
  </si>
  <si>
    <t>Presentation/Damage (6)</t>
  </si>
  <si>
    <t>Quality/Processability (6)</t>
  </si>
  <si>
    <t>Balance/Uniformity (6)</t>
  </si>
  <si>
    <t>Symmetry (6)</t>
  </si>
  <si>
    <t>Tyne Placement (6)</t>
  </si>
  <si>
    <t>Calcification (6)</t>
  </si>
  <si>
    <t>Judges Discretion (8)</t>
  </si>
  <si>
    <t>Judges Points</t>
  </si>
  <si>
    <t>Lt kg</t>
  </si>
  <si>
    <t>Rt kg</t>
  </si>
  <si>
    <t>Total kg</t>
  </si>
  <si>
    <t>Weight Points</t>
  </si>
  <si>
    <t>Left</t>
  </si>
  <si>
    <t>Left 2</t>
  </si>
  <si>
    <t>Left Avg</t>
  </si>
  <si>
    <t>Right</t>
  </si>
  <si>
    <t>Right 2</t>
  </si>
  <si>
    <t>Right Avg</t>
  </si>
  <si>
    <t>Beam Points</t>
  </si>
  <si>
    <t>NZ CWI</t>
  </si>
  <si>
    <t>Y6</t>
  </si>
  <si>
    <t>Dictator</t>
  </si>
  <si>
    <t>Tikana</t>
  </si>
  <si>
    <t>Declan</t>
  </si>
  <si>
    <t>Y10</t>
  </si>
  <si>
    <t>Buck</t>
  </si>
  <si>
    <t xml:space="preserve">Whyte Farming </t>
  </si>
  <si>
    <t>Zinzan</t>
  </si>
  <si>
    <t>Y9</t>
  </si>
  <si>
    <t>Isobar</t>
  </si>
  <si>
    <t>Storm</t>
  </si>
  <si>
    <t>Y8</t>
  </si>
  <si>
    <t>D'Arcy</t>
  </si>
  <si>
    <t>Y1</t>
  </si>
  <si>
    <t>G350</t>
  </si>
  <si>
    <t>Y3</t>
  </si>
  <si>
    <t>Skipper</t>
  </si>
  <si>
    <t>Tactician</t>
  </si>
  <si>
    <t>Y2</t>
  </si>
  <si>
    <t>Littlebourne</t>
  </si>
  <si>
    <t>Mojo</t>
  </si>
  <si>
    <t>Y5</t>
  </si>
  <si>
    <t>325/324</t>
  </si>
  <si>
    <t>Clachanburn</t>
  </si>
  <si>
    <t>Thunderbird</t>
  </si>
  <si>
    <t>Y7</t>
  </si>
  <si>
    <t>NZ Bison Ltd</t>
  </si>
  <si>
    <t>FIFS</t>
  </si>
  <si>
    <t>Y4</t>
  </si>
  <si>
    <t>Raincliff</t>
  </si>
  <si>
    <t>Weight points are obtained by converting to pounds and doubling.</t>
  </si>
  <si>
    <t xml:space="preserve">Beam Points are the average of Left Top and Left Bottom (in cms) + the average of Right Top and Right Bottom (in cms) (All minimums) </t>
  </si>
  <si>
    <t>Placings are based on Total NZCWI Points - Highest Points Wins        NZCWI Points = Beam points + Weight Points + Judges Points</t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</si>
  <si>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3 Year </t>
    </r>
  </si>
  <si>
    <r>
      <t xml:space="preserve">Sponsored by </t>
    </r>
    <r>
      <rPr>
        <b/>
        <sz val="12"/>
        <color theme="1"/>
        <rFont val="Calibri"/>
        <family val="2"/>
        <scheme val="minor"/>
      </rPr>
      <t>XCELL Breeding Services</t>
    </r>
  </si>
  <si>
    <t>B6</t>
  </si>
  <si>
    <t>Tartan</t>
  </si>
  <si>
    <t>Trilogy</t>
  </si>
  <si>
    <t>B9</t>
  </si>
  <si>
    <t>Beckham</t>
  </si>
  <si>
    <t>WB333</t>
  </si>
  <si>
    <t>B3</t>
  </si>
  <si>
    <t>Toronto</t>
  </si>
  <si>
    <t>B2</t>
  </si>
  <si>
    <t>Vancouver</t>
  </si>
  <si>
    <t>P913</t>
  </si>
  <si>
    <t>B5</t>
  </si>
  <si>
    <t>Donovan</t>
  </si>
  <si>
    <t>B8</t>
  </si>
  <si>
    <t>B10</t>
  </si>
  <si>
    <t>B1</t>
  </si>
  <si>
    <t>NPG Elk</t>
  </si>
  <si>
    <t>Fonteroy</t>
  </si>
  <si>
    <t>B4</t>
  </si>
  <si>
    <t>Bartholomew</t>
  </si>
  <si>
    <t>B7</t>
  </si>
  <si>
    <t>Connemara</t>
  </si>
  <si>
    <t>Spartagus</t>
  </si>
  <si>
    <r>
      <t xml:space="preserve">Class </t>
    </r>
    <r>
      <rPr>
        <b/>
        <sz val="16"/>
        <color theme="1"/>
        <rFont val="Calibri"/>
        <family val="2"/>
        <scheme val="minor"/>
      </rPr>
      <t>4 Year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</si>
  <si>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Sponsored by </t>
  </si>
  <si>
    <t>R4</t>
  </si>
  <si>
    <t>Calgarry</t>
  </si>
  <si>
    <t>R2</t>
  </si>
  <si>
    <t>Zeus</t>
  </si>
  <si>
    <t>R6</t>
  </si>
  <si>
    <t>Geronimo</t>
  </si>
  <si>
    <t>R9</t>
  </si>
  <si>
    <t>Luther</t>
  </si>
  <si>
    <t>R8</t>
  </si>
  <si>
    <t>Nelson</t>
  </si>
  <si>
    <t>D&amp;S Quantock</t>
  </si>
  <si>
    <t>Kobe</t>
  </si>
  <si>
    <t>R5</t>
  </si>
  <si>
    <t>P915</t>
  </si>
  <si>
    <t>R1</t>
  </si>
  <si>
    <t>R3</t>
  </si>
  <si>
    <t>Moseby</t>
  </si>
  <si>
    <t>G607</t>
  </si>
  <si>
    <t xml:space="preserve">R10 </t>
  </si>
  <si>
    <t>Prada</t>
  </si>
  <si>
    <t>R7</t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</si>
  <si>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5 Year </t>
    </r>
  </si>
  <si>
    <t>P5</t>
  </si>
  <si>
    <t>Nepia</t>
  </si>
  <si>
    <t>P4</t>
  </si>
  <si>
    <t>P12</t>
  </si>
  <si>
    <t>P2</t>
  </si>
  <si>
    <t>Silverstream</t>
  </si>
  <si>
    <t>P10</t>
  </si>
  <si>
    <t>Rico</t>
  </si>
  <si>
    <t>P7</t>
  </si>
  <si>
    <t>P6</t>
  </si>
  <si>
    <t>One Eye</t>
  </si>
  <si>
    <t>Mayfield</t>
  </si>
  <si>
    <t>Mayfield Magic</t>
  </si>
  <si>
    <t>P1</t>
  </si>
  <si>
    <t>P11</t>
  </si>
  <si>
    <t>Elkarama</t>
  </si>
  <si>
    <t>Shenck Deer</t>
  </si>
  <si>
    <t>Y58419</t>
  </si>
  <si>
    <t>P3</t>
  </si>
  <si>
    <t>Rex</t>
  </si>
  <si>
    <t>Ronan</t>
  </si>
  <si>
    <t>P8</t>
  </si>
  <si>
    <t>Winston</t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</si>
  <si>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6 Year </t>
    </r>
  </si>
  <si>
    <t>DB5</t>
  </si>
  <si>
    <t>HJ</t>
  </si>
  <si>
    <t>Longridge</t>
  </si>
  <si>
    <t>Hosea</t>
  </si>
  <si>
    <t>DB2</t>
  </si>
  <si>
    <t>Henry</t>
  </si>
  <si>
    <t>DB1</t>
  </si>
  <si>
    <t>Spitfire</t>
  </si>
  <si>
    <t>Hurricane</t>
  </si>
  <si>
    <t>DB3</t>
  </si>
  <si>
    <t>Solomon</t>
  </si>
  <si>
    <t>DB4</t>
  </si>
  <si>
    <t>DotCom</t>
  </si>
  <si>
    <t>J&amp;G Travers</t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</si>
  <si>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Wap 1 </t>
    </r>
  </si>
  <si>
    <t>O3</t>
  </si>
  <si>
    <t>Munro</t>
  </si>
  <si>
    <t>L Irwin</t>
  </si>
  <si>
    <t>O2</t>
  </si>
  <si>
    <t>O1</t>
  </si>
  <si>
    <t>Gucci</t>
  </si>
  <si>
    <r>
      <t xml:space="preserve">Class </t>
    </r>
    <r>
      <rPr>
        <b/>
        <sz val="16"/>
        <color theme="1"/>
        <rFont val="Calibri"/>
        <family val="2"/>
        <scheme val="minor"/>
      </rPr>
      <t>Open</t>
    </r>
  </si>
  <si>
    <t>Pink11</t>
  </si>
  <si>
    <t>Deano</t>
  </si>
  <si>
    <t>R353</t>
  </si>
  <si>
    <t>Pink1</t>
  </si>
  <si>
    <t>Pink5</t>
  </si>
  <si>
    <t>4 Play</t>
  </si>
  <si>
    <t>Pink18</t>
  </si>
  <si>
    <t>Pink12</t>
  </si>
  <si>
    <t>Whyte Farming</t>
  </si>
  <si>
    <t>No. 8</t>
  </si>
  <si>
    <t>Pink7</t>
  </si>
  <si>
    <t>Gunnabe</t>
  </si>
  <si>
    <t>Pink17</t>
  </si>
  <si>
    <t>Oraka Deer</t>
  </si>
  <si>
    <t>Pink14</t>
  </si>
  <si>
    <t>Hohepa</t>
  </si>
  <si>
    <t>Pink13</t>
  </si>
  <si>
    <t>Pink6</t>
  </si>
  <si>
    <t>Pink16</t>
  </si>
  <si>
    <t>Pink9</t>
  </si>
  <si>
    <t>JVBarber</t>
  </si>
  <si>
    <t>Pink10</t>
  </si>
  <si>
    <t>Pink15</t>
  </si>
  <si>
    <t>W 19</t>
  </si>
  <si>
    <t>Pink2</t>
  </si>
  <si>
    <t>Emperor</t>
  </si>
  <si>
    <t>Monarch</t>
  </si>
  <si>
    <t>Pink8</t>
  </si>
  <si>
    <t>Or 531</t>
  </si>
  <si>
    <t>Pink3</t>
  </si>
  <si>
    <t>Flash</t>
  </si>
  <si>
    <t>Pink19</t>
  </si>
  <si>
    <t>Peacock</t>
  </si>
  <si>
    <t>Sponsored by: EWSNZ</t>
  </si>
  <si>
    <t>Class</t>
  </si>
  <si>
    <t>Non-Typical Hard Antler</t>
  </si>
  <si>
    <t>Score</t>
  </si>
  <si>
    <t>NT03</t>
  </si>
  <si>
    <t>P121</t>
  </si>
  <si>
    <t>NT01</t>
  </si>
  <si>
    <t>Waller</t>
  </si>
  <si>
    <t>Silverado</t>
  </si>
  <si>
    <t>NT02</t>
  </si>
  <si>
    <t>Y840</t>
  </si>
  <si>
    <t>NT04</t>
  </si>
  <si>
    <t>Y129</t>
  </si>
  <si>
    <t>Typical Hard Antler</t>
  </si>
  <si>
    <t>T01</t>
  </si>
  <si>
    <t>Seattle</t>
  </si>
  <si>
    <t>Y801</t>
  </si>
  <si>
    <t>T03</t>
  </si>
  <si>
    <t>W56</t>
  </si>
  <si>
    <t>2y/o Hard Antler</t>
  </si>
  <si>
    <t>T23</t>
  </si>
  <si>
    <t>T21</t>
  </si>
  <si>
    <t>B79</t>
  </si>
  <si>
    <t>T22</t>
  </si>
  <si>
    <t>B85</t>
  </si>
  <si>
    <t xml:space="preserve">Whyte Farming  </t>
  </si>
  <si>
    <t>YuWonder</t>
  </si>
  <si>
    <t>O9</t>
  </si>
  <si>
    <t>N5</t>
  </si>
  <si>
    <t>N10</t>
  </si>
  <si>
    <t>G2</t>
  </si>
  <si>
    <t>G145</t>
  </si>
  <si>
    <t>G20</t>
  </si>
  <si>
    <t>G119</t>
  </si>
  <si>
    <t>W583</t>
  </si>
  <si>
    <t>Y</t>
  </si>
  <si>
    <t>W41</t>
  </si>
  <si>
    <t>O65</t>
  </si>
  <si>
    <t>LB72</t>
  </si>
  <si>
    <t>W19</t>
  </si>
  <si>
    <t>WG0330</t>
  </si>
  <si>
    <t>Y73</t>
  </si>
  <si>
    <t>WR501</t>
  </si>
  <si>
    <t>Brown71</t>
  </si>
  <si>
    <t>Y107</t>
  </si>
  <si>
    <t>Y1441</t>
  </si>
  <si>
    <t>Jono</t>
  </si>
  <si>
    <t>Whyte Farming Ltd</t>
  </si>
  <si>
    <t>Mt Cook Trophy Hunts</t>
  </si>
  <si>
    <t>Taringa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</si>
</sst>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textRotation="180"/>
    </xf>
    <xf numFmtId="0" fontId="3" fillId="0" borderId="0" xfId="0" applyNumberFormat="1" applyFont="1" applyAlignment="1">
      <alignment horizontal="justify" textRotation="180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textRotation="180"/>
    </xf>
    <xf numFmtId="164" fontId="2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  <xf numFmtId="0" fontId="0" fillId="0" borderId="0" xfId="0" applyAlignment="1">
      <alignment textRotation="180"/>
    </xf>
    <xf numFmtId="0" fontId="8" fillId="0" borderId="0" xfId="0" applyNumberFormat="1" applyFont="1" applyAlignment="1">
      <alignment horizontal="justify" textRotation="180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shrinkToFit="1"/>
    </xf>
    <xf numFmtId="0" fontId="0" fillId="0" borderId="0" xfId="0" applyAlignment="1"/>
    <xf numFmtId="0" fontId="8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5" fillId="0" borderId="0" xfId="0" applyFont="1" applyAlignment="1">
      <alignment horizontal="center" textRotation="180"/>
    </xf>
    <xf numFmtId="164" fontId="0" fillId="0" borderId="0" xfId="0" applyNumberFormat="1"/>
    <xf numFmtId="0" fontId="5" fillId="0" borderId="0" xfId="0" applyFont="1" applyAlignment="1"/>
    <xf numFmtId="0" fontId="8" fillId="0" borderId="0" xfId="0" applyNumberFormat="1" applyFont="1" applyAlignment="1">
      <alignment horizontal="justify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>
      <alignment textRotation="180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/>
    </xf>
    <xf numFmtId="0" fontId="8" fillId="0" borderId="0" xfId="0" applyFont="1" applyAlignment="1">
      <alignment horizontal="center" textRotation="180"/>
    </xf>
    <xf numFmtId="164" fontId="0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1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MVE9SWDW/Hard%20antler%20EWSN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W56"/>
      <sheetName val="Seattle"/>
      <sheetName val="Y129"/>
      <sheetName val="P121"/>
      <sheetName val="Trilogy"/>
      <sheetName val="Y840"/>
      <sheetName val="B85"/>
      <sheetName val="B79"/>
      <sheetName val="Toronto"/>
      <sheetName val="Results"/>
    </sheetNames>
    <sheetDataSet>
      <sheetData sheetId="0"/>
      <sheetData sheetId="1">
        <row r="41">
          <cell r="B41">
            <v>394.625</v>
          </cell>
        </row>
      </sheetData>
      <sheetData sheetId="2">
        <row r="41">
          <cell r="B41">
            <v>410</v>
          </cell>
        </row>
      </sheetData>
      <sheetData sheetId="3">
        <row r="41">
          <cell r="B41">
            <v>426.125</v>
          </cell>
        </row>
      </sheetData>
      <sheetData sheetId="4">
        <row r="41">
          <cell r="B41">
            <v>467</v>
          </cell>
        </row>
      </sheetData>
      <sheetData sheetId="5">
        <row r="41">
          <cell r="B41">
            <v>449.5</v>
          </cell>
        </row>
      </sheetData>
      <sheetData sheetId="6">
        <row r="41">
          <cell r="B41">
            <v>436.75</v>
          </cell>
        </row>
      </sheetData>
      <sheetData sheetId="7">
        <row r="41">
          <cell r="B41">
            <v>300.25</v>
          </cell>
        </row>
      </sheetData>
      <sheetData sheetId="8">
        <row r="41">
          <cell r="B41">
            <v>311.875</v>
          </cell>
        </row>
      </sheetData>
      <sheetData sheetId="9">
        <row r="41">
          <cell r="B41">
            <v>330.25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="90" zoomScaleNormal="90" workbookViewId="0">
      <selection activeCell="E23" sqref="E23"/>
    </sheetView>
  </sheetViews>
  <sheetFormatPr defaultColWidth="8.8984375" defaultRowHeight="14.4" x14ac:dyDescent="0.3"/>
  <cols>
    <col min="1" max="1" width="3.5" style="3" customWidth="1"/>
    <col min="2" max="2" width="3.8984375" style="3" customWidth="1"/>
    <col min="3" max="3" width="7.3984375" style="3" customWidth="1"/>
    <col min="4" max="4" width="12.69921875" style="3" customWidth="1"/>
    <col min="5" max="5" width="10.59765625" style="3" customWidth="1"/>
    <col min="6" max="6" width="3.09765625" style="3" customWidth="1"/>
    <col min="7" max="9" width="3.3984375" style="3" bestFit="1" customWidth="1"/>
    <col min="10" max="10" width="3.09765625" style="3" customWidth="1"/>
    <col min="11" max="12" width="3.3984375" style="3" bestFit="1" customWidth="1"/>
    <col min="13" max="13" width="3.69921875" style="3" bestFit="1" customWidth="1"/>
    <col min="14" max="14" width="4.59765625" style="3" customWidth="1"/>
    <col min="15" max="15" width="4.5" style="3" customWidth="1"/>
    <col min="16" max="16" width="4.8984375" style="3" customWidth="1"/>
    <col min="17" max="17" width="5.3984375" style="3" customWidth="1"/>
    <col min="18" max="18" width="6.59765625" style="3" customWidth="1"/>
    <col min="19" max="20" width="5.8984375" style="3" hidden="1" customWidth="1"/>
    <col min="21" max="21" width="5.8984375" style="3" customWidth="1"/>
    <col min="22" max="23" width="6.5" style="3" hidden="1" customWidth="1"/>
    <col min="24" max="25" width="6.5" style="3" customWidth="1"/>
    <col min="26" max="26" width="2.19921875" style="3" customWidth="1"/>
    <col min="27" max="27" width="6.09765625" style="3" customWidth="1"/>
    <col min="28" max="29" width="6.5" style="3" customWidth="1"/>
    <col min="30" max="30" width="6.59765625" style="3" customWidth="1"/>
    <col min="31" max="32" width="6.8984375" style="3" customWidth="1"/>
    <col min="33" max="16384" width="8.8984375" style="3"/>
  </cols>
  <sheetData>
    <row r="1" spans="1:33" ht="23.4" x14ac:dyDescent="0.45">
      <c r="A1" s="48">
        <v>2015</v>
      </c>
      <c r="B1" s="48"/>
      <c r="C1"/>
      <c r="D1"/>
      <c r="E1"/>
      <c r="F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/>
      <c r="T1"/>
      <c r="V1"/>
      <c r="W1"/>
      <c r="X1"/>
      <c r="Y1"/>
      <c r="Z1" s="48">
        <v>2015</v>
      </c>
      <c r="AA1" s="48"/>
    </row>
    <row r="2" spans="1:33" ht="21" x14ac:dyDescent="0.4">
      <c r="A2" s="4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33" ht="23.4" x14ac:dyDescent="0.45">
      <c r="A3" t="s">
        <v>2</v>
      </c>
      <c r="B3"/>
      <c r="C3"/>
      <c r="D3"/>
      <c r="E3"/>
      <c r="F3"/>
      <c r="G3"/>
      <c r="H3"/>
      <c r="I3"/>
      <c r="J3"/>
      <c r="K3"/>
      <c r="L3"/>
      <c r="M3"/>
      <c r="N3" s="5"/>
      <c r="O3" t="s">
        <v>3</v>
      </c>
      <c r="P3"/>
      <c r="Q3"/>
      <c r="R3"/>
      <c r="S3" s="5"/>
      <c r="T3" s="5"/>
      <c r="U3" t="s">
        <v>4</v>
      </c>
      <c r="V3"/>
      <c r="W3"/>
      <c r="X3"/>
      <c r="Y3"/>
      <c r="Z3" s="6"/>
      <c r="AA3" t="s">
        <v>5</v>
      </c>
      <c r="AE3" s="7"/>
    </row>
    <row r="4" spans="1:33" ht="117" x14ac:dyDescent="0.3">
      <c r="A4" s="8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9" t="s">
        <v>19</v>
      </c>
      <c r="O4" s="10" t="s">
        <v>20</v>
      </c>
      <c r="P4" s="11" t="s">
        <v>21</v>
      </c>
      <c r="Q4" s="8" t="s">
        <v>22</v>
      </c>
      <c r="R4" s="12" t="s">
        <v>23</v>
      </c>
      <c r="S4" s="3" t="s">
        <v>24</v>
      </c>
      <c r="T4" s="3" t="s">
        <v>25</v>
      </c>
      <c r="U4" s="3" t="s">
        <v>26</v>
      </c>
      <c r="V4" s="3" t="s">
        <v>27</v>
      </c>
      <c r="W4" s="3" t="s">
        <v>28</v>
      </c>
      <c r="X4" s="3" t="s">
        <v>29</v>
      </c>
      <c r="Y4" s="12" t="s">
        <v>30</v>
      </c>
      <c r="Z4" s="13"/>
      <c r="AA4" s="14" t="s">
        <v>31</v>
      </c>
      <c r="AD4" s="7"/>
      <c r="AE4" s="7"/>
      <c r="AF4" s="7"/>
      <c r="AG4" s="7"/>
    </row>
    <row r="5" spans="1:33" x14ac:dyDescent="0.3">
      <c r="A5" s="3">
        <v>1</v>
      </c>
      <c r="B5" s="3" t="s">
        <v>32</v>
      </c>
      <c r="C5" s="3" t="s">
        <v>33</v>
      </c>
      <c r="D5" s="3" t="s">
        <v>34</v>
      </c>
      <c r="E5" s="3" t="s">
        <v>35</v>
      </c>
      <c r="F5" s="15">
        <v>4</v>
      </c>
      <c r="G5" s="15">
        <v>3.5</v>
      </c>
      <c r="H5" s="15">
        <v>3</v>
      </c>
      <c r="I5" s="15">
        <v>3.5</v>
      </c>
      <c r="J5" s="15">
        <v>0</v>
      </c>
      <c r="K5" s="15">
        <v>2</v>
      </c>
      <c r="L5" s="15">
        <v>4</v>
      </c>
      <c r="M5" s="15">
        <v>5</v>
      </c>
      <c r="N5" s="3">
        <f t="shared" ref="N5:N14" si="0">SUM(F5:M5)</f>
        <v>25</v>
      </c>
      <c r="O5" s="3">
        <v>4.4800000000000004</v>
      </c>
      <c r="P5" s="3">
        <v>4.41</v>
      </c>
      <c r="Q5" s="7">
        <f t="shared" ref="Q5:Q14" si="1">SUM(O5+P5)</f>
        <v>8.89</v>
      </c>
      <c r="R5" s="16">
        <f t="shared" ref="R5:R14" si="2">SUM(Q5*2.20462*2)</f>
        <v>39.198143600000002</v>
      </c>
      <c r="S5" s="3">
        <v>25</v>
      </c>
      <c r="T5" s="3">
        <v>24</v>
      </c>
      <c r="U5" s="3">
        <f t="shared" ref="U5:U14" si="3">AVERAGE(S5:T5)</f>
        <v>24.5</v>
      </c>
      <c r="V5" s="3">
        <v>22</v>
      </c>
      <c r="W5" s="3">
        <v>21</v>
      </c>
      <c r="X5" s="3">
        <f t="shared" ref="X5:X14" si="4">AVERAGE(V5:W5)</f>
        <v>21.5</v>
      </c>
      <c r="Y5" s="3">
        <f t="shared" ref="Y5:Y14" si="5">SUM(U5,X5)</f>
        <v>46</v>
      </c>
      <c r="AA5" s="17">
        <f t="shared" ref="AA5:AA14" si="6">SUM(N5+R5+Y5)</f>
        <v>110.19814360000001</v>
      </c>
      <c r="AD5" s="7"/>
      <c r="AE5" s="7"/>
      <c r="AF5" s="7"/>
      <c r="AG5" s="7"/>
    </row>
    <row r="6" spans="1:33" x14ac:dyDescent="0.3">
      <c r="A6" s="3">
        <v>2</v>
      </c>
      <c r="B6" s="3" t="s">
        <v>36</v>
      </c>
      <c r="C6" s="3" t="s">
        <v>37</v>
      </c>
      <c r="D6" s="3" t="s">
        <v>38</v>
      </c>
      <c r="E6" s="3" t="s">
        <v>39</v>
      </c>
      <c r="F6" s="15">
        <v>5</v>
      </c>
      <c r="G6" s="15">
        <v>5</v>
      </c>
      <c r="H6" s="15">
        <v>4.5</v>
      </c>
      <c r="I6" s="15">
        <v>3.5</v>
      </c>
      <c r="J6" s="15">
        <v>3</v>
      </c>
      <c r="K6" s="15">
        <v>5</v>
      </c>
      <c r="L6" s="15">
        <v>5</v>
      </c>
      <c r="M6" s="15">
        <v>6</v>
      </c>
      <c r="N6" s="3">
        <f t="shared" si="0"/>
        <v>37</v>
      </c>
      <c r="O6" s="3">
        <v>3.44</v>
      </c>
      <c r="P6" s="3">
        <v>3.54</v>
      </c>
      <c r="Q6" s="7">
        <f t="shared" si="1"/>
        <v>6.98</v>
      </c>
      <c r="R6" s="16">
        <f t="shared" si="2"/>
        <v>30.776495199999999</v>
      </c>
      <c r="S6" s="3">
        <v>19.5</v>
      </c>
      <c r="T6" s="3">
        <v>21</v>
      </c>
      <c r="U6" s="3">
        <f t="shared" si="3"/>
        <v>20.25</v>
      </c>
      <c r="V6" s="3">
        <v>19.5</v>
      </c>
      <c r="W6" s="3">
        <v>21.5</v>
      </c>
      <c r="X6" s="3">
        <f t="shared" si="4"/>
        <v>20.5</v>
      </c>
      <c r="Y6" s="3">
        <f t="shared" si="5"/>
        <v>40.75</v>
      </c>
      <c r="AA6" s="17">
        <f t="shared" si="6"/>
        <v>108.5264952</v>
      </c>
      <c r="AD6" s="7"/>
      <c r="AE6" s="7"/>
      <c r="AF6" s="7"/>
      <c r="AG6" s="7"/>
    </row>
    <row r="7" spans="1:33" x14ac:dyDescent="0.3">
      <c r="A7" s="3">
        <v>3</v>
      </c>
      <c r="B7" s="3" t="s">
        <v>40</v>
      </c>
      <c r="C7" s="3" t="s">
        <v>41</v>
      </c>
      <c r="D7" s="3" t="s">
        <v>34</v>
      </c>
      <c r="E7" s="3" t="s">
        <v>42</v>
      </c>
      <c r="F7" s="15">
        <v>3.5</v>
      </c>
      <c r="G7" s="15">
        <v>4</v>
      </c>
      <c r="H7" s="15">
        <v>5</v>
      </c>
      <c r="I7" s="15">
        <v>4</v>
      </c>
      <c r="J7" s="15">
        <v>2</v>
      </c>
      <c r="K7" s="15">
        <v>4</v>
      </c>
      <c r="L7" s="15">
        <v>4</v>
      </c>
      <c r="M7" s="15">
        <v>5</v>
      </c>
      <c r="N7" s="3">
        <f t="shared" si="0"/>
        <v>31.5</v>
      </c>
      <c r="O7" s="3">
        <v>3.84</v>
      </c>
      <c r="P7" s="3">
        <v>3.79</v>
      </c>
      <c r="Q7" s="7">
        <f t="shared" si="1"/>
        <v>7.63</v>
      </c>
      <c r="R7" s="16">
        <f t="shared" si="2"/>
        <v>33.642501199999998</v>
      </c>
      <c r="S7" s="3">
        <v>24</v>
      </c>
      <c r="T7" s="3">
        <v>21.5</v>
      </c>
      <c r="U7" s="3">
        <f t="shared" si="3"/>
        <v>22.75</v>
      </c>
      <c r="V7" s="3">
        <v>19</v>
      </c>
      <c r="W7" s="3">
        <v>21</v>
      </c>
      <c r="X7" s="3">
        <f t="shared" si="4"/>
        <v>20</v>
      </c>
      <c r="Y7" s="3">
        <f t="shared" si="5"/>
        <v>42.75</v>
      </c>
      <c r="AA7" s="17">
        <f t="shared" si="6"/>
        <v>107.8925012</v>
      </c>
      <c r="AD7" s="7"/>
      <c r="AE7" s="7"/>
      <c r="AF7" s="7"/>
      <c r="AG7" s="7"/>
    </row>
    <row r="8" spans="1:33" x14ac:dyDescent="0.3">
      <c r="A8" s="3">
        <v>4</v>
      </c>
      <c r="B8" s="3" t="s">
        <v>43</v>
      </c>
      <c r="C8" s="3" t="s">
        <v>44</v>
      </c>
      <c r="D8" s="3" t="s">
        <v>34</v>
      </c>
      <c r="E8" s="3" t="s">
        <v>35</v>
      </c>
      <c r="F8" s="15">
        <v>5</v>
      </c>
      <c r="G8" s="15">
        <v>6</v>
      </c>
      <c r="H8" s="15">
        <v>4</v>
      </c>
      <c r="I8" s="15">
        <v>4</v>
      </c>
      <c r="J8" s="15">
        <v>3</v>
      </c>
      <c r="K8" s="15">
        <v>4</v>
      </c>
      <c r="L8" s="15">
        <v>3.5</v>
      </c>
      <c r="M8" s="15">
        <v>4</v>
      </c>
      <c r="N8" s="3">
        <f t="shared" si="0"/>
        <v>33.5</v>
      </c>
      <c r="O8" s="3">
        <v>3.12</v>
      </c>
      <c r="P8" s="3">
        <v>3.28</v>
      </c>
      <c r="Q8" s="7">
        <f t="shared" si="1"/>
        <v>6.4</v>
      </c>
      <c r="R8" s="16">
        <f t="shared" si="2"/>
        <v>28.219135999999999</v>
      </c>
      <c r="S8" s="3">
        <v>18</v>
      </c>
      <c r="T8" s="3">
        <v>19.5</v>
      </c>
      <c r="U8" s="3">
        <f t="shared" si="3"/>
        <v>18.75</v>
      </c>
      <c r="V8" s="3">
        <v>18.5</v>
      </c>
      <c r="W8" s="3">
        <v>19.5</v>
      </c>
      <c r="X8" s="3">
        <f t="shared" si="4"/>
        <v>19</v>
      </c>
      <c r="Y8" s="3">
        <f t="shared" si="5"/>
        <v>37.75</v>
      </c>
      <c r="AA8" s="17">
        <f t="shared" si="6"/>
        <v>99.469135999999992</v>
      </c>
      <c r="AD8" s="7"/>
      <c r="AE8" s="7"/>
      <c r="AF8" s="7"/>
      <c r="AG8" s="7"/>
    </row>
    <row r="9" spans="1:33" x14ac:dyDescent="0.3">
      <c r="A9" s="3">
        <v>5</v>
      </c>
      <c r="B9" s="3" t="s">
        <v>45</v>
      </c>
      <c r="C9" s="46" t="s">
        <v>233</v>
      </c>
      <c r="D9" s="3" t="s">
        <v>38</v>
      </c>
      <c r="E9" s="3" t="s">
        <v>46</v>
      </c>
      <c r="F9" s="15">
        <v>2</v>
      </c>
      <c r="G9" s="15">
        <v>5</v>
      </c>
      <c r="H9" s="15">
        <v>3</v>
      </c>
      <c r="I9" s="15">
        <v>2</v>
      </c>
      <c r="J9" s="15">
        <v>4</v>
      </c>
      <c r="K9" s="15">
        <v>3</v>
      </c>
      <c r="L9" s="15">
        <v>3</v>
      </c>
      <c r="M9" s="15">
        <v>3</v>
      </c>
      <c r="N9" s="3">
        <f t="shared" si="0"/>
        <v>25</v>
      </c>
      <c r="O9" s="3">
        <v>3.78</v>
      </c>
      <c r="P9" s="3">
        <v>3.81</v>
      </c>
      <c r="Q9" s="7">
        <f t="shared" si="1"/>
        <v>7.59</v>
      </c>
      <c r="R9" s="16">
        <f t="shared" si="2"/>
        <v>33.466131599999997</v>
      </c>
      <c r="S9" s="3">
        <v>18.5</v>
      </c>
      <c r="T9" s="3">
        <v>19</v>
      </c>
      <c r="U9" s="3">
        <f t="shared" si="3"/>
        <v>18.75</v>
      </c>
      <c r="V9" s="3">
        <v>19</v>
      </c>
      <c r="W9" s="3">
        <v>20</v>
      </c>
      <c r="X9" s="3">
        <f t="shared" si="4"/>
        <v>19.5</v>
      </c>
      <c r="Y9" s="3">
        <f t="shared" si="5"/>
        <v>38.25</v>
      </c>
      <c r="AA9" s="17">
        <f t="shared" si="6"/>
        <v>96.716131599999997</v>
      </c>
      <c r="AD9" s="7"/>
      <c r="AE9" s="7"/>
      <c r="AF9" s="7"/>
      <c r="AG9" s="7"/>
    </row>
    <row r="10" spans="1:33" x14ac:dyDescent="0.3">
      <c r="A10" s="3">
        <v>6</v>
      </c>
      <c r="B10" s="3" t="s">
        <v>47</v>
      </c>
      <c r="C10" s="3" t="s">
        <v>48</v>
      </c>
      <c r="D10" s="3" t="s">
        <v>34</v>
      </c>
      <c r="E10" s="3" t="s">
        <v>49</v>
      </c>
      <c r="F10" s="15">
        <v>4</v>
      </c>
      <c r="G10" s="15">
        <v>3</v>
      </c>
      <c r="H10" s="15">
        <v>3</v>
      </c>
      <c r="I10" s="15">
        <v>3</v>
      </c>
      <c r="J10" s="15">
        <v>3</v>
      </c>
      <c r="K10" s="15">
        <v>4</v>
      </c>
      <c r="L10" s="15">
        <v>2</v>
      </c>
      <c r="M10" s="15">
        <v>6</v>
      </c>
      <c r="N10" s="3">
        <f t="shared" si="0"/>
        <v>28</v>
      </c>
      <c r="O10" s="3">
        <v>3.25</v>
      </c>
      <c r="P10" s="3">
        <v>3.22</v>
      </c>
      <c r="Q10" s="7">
        <f t="shared" si="1"/>
        <v>6.4700000000000006</v>
      </c>
      <c r="R10" s="16">
        <f t="shared" si="2"/>
        <v>28.527782800000001</v>
      </c>
      <c r="S10" s="3">
        <v>19</v>
      </c>
      <c r="T10" s="3">
        <v>20.5</v>
      </c>
      <c r="U10" s="3">
        <f t="shared" si="3"/>
        <v>19.75</v>
      </c>
      <c r="V10" s="3">
        <v>18.5</v>
      </c>
      <c r="W10" s="3">
        <v>22</v>
      </c>
      <c r="X10" s="3">
        <f t="shared" si="4"/>
        <v>20.25</v>
      </c>
      <c r="Y10" s="3">
        <f t="shared" si="5"/>
        <v>40</v>
      </c>
      <c r="AA10" s="17">
        <f t="shared" si="6"/>
        <v>96.527782799999997</v>
      </c>
      <c r="AD10" s="7"/>
      <c r="AE10" s="7"/>
      <c r="AF10" s="7"/>
      <c r="AG10" s="7"/>
    </row>
    <row r="11" spans="1:33" x14ac:dyDescent="0.3">
      <c r="A11" s="3">
        <v>7</v>
      </c>
      <c r="B11" s="3" t="s">
        <v>50</v>
      </c>
      <c r="C11" s="46" t="s">
        <v>230</v>
      </c>
      <c r="D11" s="3" t="s">
        <v>51</v>
      </c>
      <c r="E11" s="3" t="s">
        <v>52</v>
      </c>
      <c r="F11" s="15">
        <v>6</v>
      </c>
      <c r="G11" s="15">
        <v>5</v>
      </c>
      <c r="H11" s="15">
        <v>4</v>
      </c>
      <c r="I11" s="15">
        <v>4</v>
      </c>
      <c r="J11" s="15">
        <v>6</v>
      </c>
      <c r="K11" s="15">
        <v>5</v>
      </c>
      <c r="L11" s="15">
        <v>5</v>
      </c>
      <c r="M11" s="15">
        <v>2</v>
      </c>
      <c r="N11" s="3">
        <f t="shared" si="0"/>
        <v>37</v>
      </c>
      <c r="O11" s="3">
        <v>2.23</v>
      </c>
      <c r="P11" s="3">
        <v>2.17</v>
      </c>
      <c r="Q11" s="7">
        <f t="shared" si="1"/>
        <v>4.4000000000000004</v>
      </c>
      <c r="R11" s="16">
        <f t="shared" si="2"/>
        <v>19.400656000000001</v>
      </c>
      <c r="S11" s="3">
        <v>17</v>
      </c>
      <c r="T11" s="3">
        <v>20</v>
      </c>
      <c r="U11" s="3">
        <f t="shared" si="3"/>
        <v>18.5</v>
      </c>
      <c r="V11" s="3">
        <v>17.5</v>
      </c>
      <c r="W11" s="3">
        <v>20.5</v>
      </c>
      <c r="X11" s="3">
        <f t="shared" si="4"/>
        <v>19</v>
      </c>
      <c r="Y11" s="3">
        <f t="shared" si="5"/>
        <v>37.5</v>
      </c>
      <c r="AA11" s="17">
        <f t="shared" si="6"/>
        <v>93.900655999999998</v>
      </c>
      <c r="AD11" s="7"/>
      <c r="AE11" s="7"/>
      <c r="AF11" s="7"/>
      <c r="AG11" s="7"/>
    </row>
    <row r="12" spans="1:33" x14ac:dyDescent="0.3">
      <c r="A12" s="3">
        <v>8</v>
      </c>
      <c r="B12" s="3" t="s">
        <v>53</v>
      </c>
      <c r="C12" s="3" t="s">
        <v>54</v>
      </c>
      <c r="D12" s="3" t="s">
        <v>55</v>
      </c>
      <c r="E12" s="3" t="s">
        <v>56</v>
      </c>
      <c r="F12" s="15">
        <v>5</v>
      </c>
      <c r="G12" s="15">
        <v>3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  <c r="M12" s="15">
        <v>3</v>
      </c>
      <c r="N12" s="3">
        <f t="shared" si="0"/>
        <v>31</v>
      </c>
      <c r="O12" s="3">
        <v>2.44</v>
      </c>
      <c r="P12" s="3">
        <v>2.67</v>
      </c>
      <c r="Q12" s="7">
        <f t="shared" si="1"/>
        <v>5.1099999999999994</v>
      </c>
      <c r="R12" s="16">
        <f t="shared" si="2"/>
        <v>22.531216399999995</v>
      </c>
      <c r="S12" s="3">
        <v>16.5</v>
      </c>
      <c r="T12" s="3">
        <v>19.5</v>
      </c>
      <c r="U12" s="3">
        <f t="shared" si="3"/>
        <v>18</v>
      </c>
      <c r="V12" s="3">
        <v>18</v>
      </c>
      <c r="W12" s="3">
        <v>24</v>
      </c>
      <c r="X12" s="3">
        <f t="shared" si="4"/>
        <v>21</v>
      </c>
      <c r="Y12" s="3">
        <f t="shared" si="5"/>
        <v>39</v>
      </c>
      <c r="AA12" s="17">
        <f t="shared" si="6"/>
        <v>92.531216399999991</v>
      </c>
      <c r="AD12" s="7"/>
    </row>
    <row r="13" spans="1:33" x14ac:dyDescent="0.3">
      <c r="A13" s="3">
        <v>9</v>
      </c>
      <c r="B13" s="3" t="s">
        <v>57</v>
      </c>
      <c r="C13" s="46" t="s">
        <v>232</v>
      </c>
      <c r="D13" s="3" t="s">
        <v>58</v>
      </c>
      <c r="E13" s="3" t="s">
        <v>59</v>
      </c>
      <c r="F13" s="15">
        <v>4</v>
      </c>
      <c r="G13" s="15">
        <v>5</v>
      </c>
      <c r="H13" s="15">
        <v>3</v>
      </c>
      <c r="I13" s="15">
        <v>3</v>
      </c>
      <c r="J13" s="15">
        <v>2</v>
      </c>
      <c r="K13" s="15">
        <v>4</v>
      </c>
      <c r="L13" s="15">
        <v>3</v>
      </c>
      <c r="M13" s="15">
        <v>2</v>
      </c>
      <c r="N13" s="3">
        <f t="shared" si="0"/>
        <v>26</v>
      </c>
      <c r="O13" s="3">
        <v>2.68</v>
      </c>
      <c r="P13" s="3">
        <v>2.72</v>
      </c>
      <c r="Q13" s="7">
        <f t="shared" si="1"/>
        <v>5.4</v>
      </c>
      <c r="R13" s="16">
        <f t="shared" si="2"/>
        <v>23.809895999999998</v>
      </c>
      <c r="S13" s="3">
        <v>18</v>
      </c>
      <c r="T13" s="3">
        <v>21</v>
      </c>
      <c r="U13" s="3">
        <f t="shared" si="3"/>
        <v>19.5</v>
      </c>
      <c r="V13" s="3">
        <v>18</v>
      </c>
      <c r="W13" s="3">
        <v>21</v>
      </c>
      <c r="X13" s="3">
        <f t="shared" si="4"/>
        <v>19.5</v>
      </c>
      <c r="Y13" s="3">
        <f t="shared" si="5"/>
        <v>39</v>
      </c>
      <c r="AA13" s="17">
        <f t="shared" si="6"/>
        <v>88.809895999999995</v>
      </c>
      <c r="AD13" s="7"/>
    </row>
    <row r="14" spans="1:33" x14ac:dyDescent="0.3">
      <c r="A14" s="3">
        <v>10</v>
      </c>
      <c r="B14" s="3" t="s">
        <v>60</v>
      </c>
      <c r="C14" s="46" t="s">
        <v>223</v>
      </c>
      <c r="D14" s="3" t="s">
        <v>61</v>
      </c>
      <c r="F14" s="15">
        <v>4.5</v>
      </c>
      <c r="G14" s="15">
        <v>5</v>
      </c>
      <c r="H14" s="15">
        <v>5</v>
      </c>
      <c r="I14" s="15">
        <v>4</v>
      </c>
      <c r="J14" s="15">
        <v>5</v>
      </c>
      <c r="K14" s="15">
        <v>6</v>
      </c>
      <c r="L14" s="15">
        <v>4</v>
      </c>
      <c r="M14" s="15">
        <v>2</v>
      </c>
      <c r="N14" s="3">
        <f t="shared" si="0"/>
        <v>35.5</v>
      </c>
      <c r="O14" s="3">
        <v>1.83</v>
      </c>
      <c r="P14" s="3">
        <v>1.73</v>
      </c>
      <c r="Q14" s="7">
        <f t="shared" si="1"/>
        <v>3.56</v>
      </c>
      <c r="R14" s="16">
        <f t="shared" si="2"/>
        <v>15.6968944</v>
      </c>
      <c r="S14" s="3">
        <v>15.5</v>
      </c>
      <c r="T14" s="3">
        <v>18</v>
      </c>
      <c r="U14" s="3">
        <f t="shared" si="3"/>
        <v>16.75</v>
      </c>
      <c r="V14" s="3">
        <v>15.5</v>
      </c>
      <c r="W14" s="3">
        <v>18</v>
      </c>
      <c r="X14" s="3">
        <f t="shared" si="4"/>
        <v>16.75</v>
      </c>
      <c r="Y14" s="3">
        <f t="shared" si="5"/>
        <v>33.5</v>
      </c>
      <c r="AA14" s="17">
        <f t="shared" si="6"/>
        <v>84.696894399999991</v>
      </c>
      <c r="AD14" s="7"/>
    </row>
    <row r="15" spans="1:33" x14ac:dyDescent="0.3">
      <c r="Q15" s="7"/>
      <c r="R15" s="7"/>
    </row>
    <row r="16" spans="1:33" x14ac:dyDescent="0.3">
      <c r="A16" s="3" t="s">
        <v>62</v>
      </c>
    </row>
    <row r="17" spans="1:1" x14ac:dyDescent="0.3">
      <c r="A17" s="3" t="s">
        <v>63</v>
      </c>
    </row>
    <row r="18" spans="1:1" x14ac:dyDescent="0.3">
      <c r="A18" s="3" t="s">
        <v>64</v>
      </c>
    </row>
  </sheetData>
  <mergeCells count="2">
    <mergeCell ref="A1:B1"/>
    <mergeCell ref="Z1:AA1"/>
  </mergeCells>
  <pageMargins left="0.75" right="0.75" top="1" bottom="1" header="0.5" footer="0.5"/>
  <pageSetup paperSize="9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="90" zoomScaleNormal="90" workbookViewId="0">
      <selection activeCell="C13" sqref="C13"/>
    </sheetView>
  </sheetViews>
  <sheetFormatPr defaultColWidth="8.8984375" defaultRowHeight="15.6" x14ac:dyDescent="0.3"/>
  <cols>
    <col min="1" max="1" width="3.5" customWidth="1"/>
    <col min="2" max="2" width="5" customWidth="1"/>
    <col min="3" max="3" width="9.19921875" customWidth="1"/>
    <col min="4" max="4" width="13.19921875" customWidth="1"/>
    <col min="6" max="6" width="3.09765625" customWidth="1"/>
    <col min="7" max="9" width="3.3984375" bestFit="1" customWidth="1"/>
    <col min="10" max="10" width="3.09765625" customWidth="1"/>
    <col min="11" max="13" width="3.3984375" bestFit="1" customWidth="1"/>
    <col min="14" max="14" width="5" customWidth="1"/>
    <col min="15" max="15" width="5.8984375" customWidth="1"/>
    <col min="16" max="16" width="6" customWidth="1"/>
    <col min="17" max="18" width="7.8984375" customWidth="1"/>
    <col min="19" max="20" width="5.8984375" hidden="1" customWidth="1"/>
    <col min="21" max="21" width="5.8984375" customWidth="1"/>
    <col min="22" max="23" width="6.5" hidden="1" customWidth="1"/>
    <col min="24" max="25" width="6.5" customWidth="1"/>
    <col min="26" max="26" width="2" customWidth="1"/>
    <col min="27" max="29" width="6.5" customWidth="1"/>
    <col min="30" max="30" width="6.59765625" customWidth="1"/>
    <col min="31" max="32" width="6.8984375" customWidth="1"/>
  </cols>
  <sheetData>
    <row r="1" spans="1:33" ht="23.4" x14ac:dyDescent="0.45">
      <c r="A1" s="48">
        <v>2015</v>
      </c>
      <c r="B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U1" s="48"/>
      <c r="V1" s="48"/>
      <c r="W1" s="48"/>
      <c r="X1" s="48"/>
      <c r="Z1" s="48">
        <v>2015</v>
      </c>
      <c r="AA1" s="48"/>
    </row>
    <row r="2" spans="1:33" ht="21" x14ac:dyDescent="0.4">
      <c r="A2" s="4" t="s">
        <v>65</v>
      </c>
    </row>
    <row r="3" spans="1:33" ht="23.4" x14ac:dyDescent="0.45">
      <c r="A3" t="s">
        <v>66</v>
      </c>
      <c r="O3" s="5" t="s">
        <v>3</v>
      </c>
      <c r="T3" s="5"/>
      <c r="U3" s="5" t="s">
        <v>4</v>
      </c>
      <c r="AA3" s="6" t="s">
        <v>5</v>
      </c>
      <c r="AE3" s="5"/>
    </row>
    <row r="4" spans="1:33" ht="132.6" x14ac:dyDescent="0.3">
      <c r="A4" s="18" t="s">
        <v>6</v>
      </c>
      <c r="B4" t="s">
        <v>7</v>
      </c>
      <c r="C4" t="s">
        <v>8</v>
      </c>
      <c r="D4" t="s">
        <v>9</v>
      </c>
      <c r="E4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9" t="s">
        <v>19</v>
      </c>
      <c r="O4" s="20" t="s">
        <v>20</v>
      </c>
      <c r="P4" s="21" t="s">
        <v>21</v>
      </c>
      <c r="Q4" s="22" t="s">
        <v>22</v>
      </c>
      <c r="R4" s="23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s="23" t="s">
        <v>30</v>
      </c>
      <c r="Z4" s="24"/>
      <c r="AA4" s="25" t="s">
        <v>31</v>
      </c>
      <c r="AD4" s="7"/>
      <c r="AE4" s="7"/>
      <c r="AF4" s="7"/>
      <c r="AG4" s="7"/>
    </row>
    <row r="5" spans="1:33" x14ac:dyDescent="0.3">
      <c r="A5">
        <v>1</v>
      </c>
      <c r="B5" t="s">
        <v>67</v>
      </c>
      <c r="C5" t="s">
        <v>68</v>
      </c>
      <c r="D5" t="s">
        <v>34</v>
      </c>
      <c r="E5" t="s">
        <v>69</v>
      </c>
      <c r="F5" s="26">
        <v>4.5</v>
      </c>
      <c r="G5" s="26">
        <v>5</v>
      </c>
      <c r="H5" s="26">
        <v>5</v>
      </c>
      <c r="I5" s="26">
        <v>5</v>
      </c>
      <c r="J5" s="26">
        <v>4</v>
      </c>
      <c r="K5" s="26">
        <v>5</v>
      </c>
      <c r="L5" s="26">
        <v>4</v>
      </c>
      <c r="M5" s="26">
        <v>7</v>
      </c>
      <c r="N5">
        <f t="shared" ref="N5:N14" si="0">SUM(F5:M5)</f>
        <v>39.5</v>
      </c>
      <c r="O5">
        <v>5.5</v>
      </c>
      <c r="P5">
        <v>5.16</v>
      </c>
      <c r="Q5" s="7">
        <f>SUM(O5+P5)</f>
        <v>10.66</v>
      </c>
      <c r="R5" s="16">
        <f t="shared" ref="R5:R14" si="1">SUM(Q5*2.20462*2)</f>
        <v>47.002498399999993</v>
      </c>
      <c r="S5">
        <v>21</v>
      </c>
      <c r="T5">
        <v>25</v>
      </c>
      <c r="U5">
        <f t="shared" ref="U5:U14" si="2">AVERAGE(S5:T5)</f>
        <v>23</v>
      </c>
      <c r="V5">
        <v>20.5</v>
      </c>
      <c r="W5">
        <v>25.5</v>
      </c>
      <c r="X5">
        <f t="shared" ref="X5:X14" si="3">AVERAGE(V5:W5)</f>
        <v>23</v>
      </c>
      <c r="Y5">
        <f t="shared" ref="Y5:Y14" si="4">SUM(U5,X5)</f>
        <v>46</v>
      </c>
      <c r="AA5">
        <f t="shared" ref="AA5:AA14" si="5">SUM(N5+R5+Y5)</f>
        <v>132.50249839999998</v>
      </c>
      <c r="AD5" s="7"/>
      <c r="AE5" s="7"/>
      <c r="AF5" s="7"/>
      <c r="AG5" s="7"/>
    </row>
    <row r="6" spans="1:33" x14ac:dyDescent="0.3">
      <c r="A6">
        <v>2</v>
      </c>
      <c r="B6" t="s">
        <v>70</v>
      </c>
      <c r="C6" t="s">
        <v>71</v>
      </c>
      <c r="D6" t="s">
        <v>34</v>
      </c>
      <c r="E6" t="s">
        <v>72</v>
      </c>
      <c r="F6" s="26">
        <v>2</v>
      </c>
      <c r="G6" s="26">
        <v>6</v>
      </c>
      <c r="H6" s="26">
        <v>4</v>
      </c>
      <c r="I6" s="26">
        <v>5</v>
      </c>
      <c r="J6" s="26">
        <v>5</v>
      </c>
      <c r="K6" s="26">
        <v>6</v>
      </c>
      <c r="L6" s="26">
        <v>4</v>
      </c>
      <c r="M6" s="26">
        <v>5</v>
      </c>
      <c r="N6">
        <f t="shared" si="0"/>
        <v>37</v>
      </c>
      <c r="O6">
        <v>4.0599999999999996</v>
      </c>
      <c r="P6">
        <v>4.28</v>
      </c>
      <c r="Q6" s="7">
        <f>SUM(O6+P6)</f>
        <v>8.34</v>
      </c>
      <c r="R6" s="16">
        <f t="shared" si="1"/>
        <v>36.773061599999998</v>
      </c>
      <c r="S6">
        <v>21</v>
      </c>
      <c r="T6">
        <v>21</v>
      </c>
      <c r="U6">
        <f t="shared" si="2"/>
        <v>21</v>
      </c>
      <c r="V6">
        <v>26</v>
      </c>
      <c r="W6">
        <v>21</v>
      </c>
      <c r="X6">
        <f t="shared" si="3"/>
        <v>23.5</v>
      </c>
      <c r="Y6">
        <f t="shared" si="4"/>
        <v>44.5</v>
      </c>
      <c r="AA6">
        <f t="shared" si="5"/>
        <v>118.27306160000001</v>
      </c>
      <c r="AD6" s="7"/>
      <c r="AE6" s="7"/>
      <c r="AF6" s="7"/>
      <c r="AG6" s="7"/>
    </row>
    <row r="7" spans="1:33" x14ac:dyDescent="0.3">
      <c r="A7">
        <v>3</v>
      </c>
      <c r="B7" t="s">
        <v>73</v>
      </c>
      <c r="C7" t="s">
        <v>74</v>
      </c>
      <c r="D7" t="s">
        <v>38</v>
      </c>
      <c r="E7" t="s">
        <v>46</v>
      </c>
      <c r="F7" s="26">
        <v>4.5</v>
      </c>
      <c r="G7" s="26">
        <v>5</v>
      </c>
      <c r="H7" s="26">
        <v>4</v>
      </c>
      <c r="I7" s="26">
        <v>4.5</v>
      </c>
      <c r="J7" s="26">
        <v>4</v>
      </c>
      <c r="K7" s="26">
        <v>4</v>
      </c>
      <c r="L7" s="26">
        <v>4</v>
      </c>
      <c r="M7" s="26">
        <v>4</v>
      </c>
      <c r="N7">
        <f t="shared" si="0"/>
        <v>34</v>
      </c>
      <c r="O7">
        <v>4.3099999999999996</v>
      </c>
      <c r="P7">
        <v>4.5</v>
      </c>
      <c r="Q7" s="7">
        <f>SUM(O7+P7)</f>
        <v>8.8099999999999987</v>
      </c>
      <c r="R7" s="16">
        <f t="shared" si="1"/>
        <v>38.845404399999993</v>
      </c>
      <c r="S7">
        <v>19.5</v>
      </c>
      <c r="T7">
        <v>22.5</v>
      </c>
      <c r="U7">
        <f t="shared" si="2"/>
        <v>21</v>
      </c>
      <c r="V7">
        <v>20.5</v>
      </c>
      <c r="W7">
        <v>23.5</v>
      </c>
      <c r="X7">
        <f t="shared" si="3"/>
        <v>22</v>
      </c>
      <c r="Y7">
        <f t="shared" si="4"/>
        <v>43</v>
      </c>
      <c r="AA7">
        <f t="shared" si="5"/>
        <v>115.84540439999999</v>
      </c>
      <c r="AD7" s="7"/>
      <c r="AE7" s="7"/>
      <c r="AF7" s="7"/>
      <c r="AG7" s="7"/>
    </row>
    <row r="8" spans="1:33" x14ac:dyDescent="0.3">
      <c r="A8">
        <v>4</v>
      </c>
      <c r="B8" t="s">
        <v>75</v>
      </c>
      <c r="C8" t="s">
        <v>76</v>
      </c>
      <c r="D8" t="s">
        <v>38</v>
      </c>
      <c r="E8" t="s">
        <v>77</v>
      </c>
      <c r="F8" s="26">
        <v>1</v>
      </c>
      <c r="G8" s="26">
        <v>4.5</v>
      </c>
      <c r="H8" s="26">
        <v>3</v>
      </c>
      <c r="I8" s="26">
        <v>5</v>
      </c>
      <c r="J8" s="26">
        <v>4</v>
      </c>
      <c r="K8" s="26">
        <v>5</v>
      </c>
      <c r="L8" s="26">
        <v>3</v>
      </c>
      <c r="M8" s="26">
        <v>3</v>
      </c>
      <c r="N8">
        <f t="shared" si="0"/>
        <v>28.5</v>
      </c>
      <c r="Q8" s="7">
        <v>9.7200000000000006</v>
      </c>
      <c r="R8" s="16">
        <f t="shared" si="1"/>
        <v>42.857812799999998</v>
      </c>
      <c r="S8">
        <v>20.5</v>
      </c>
      <c r="T8">
        <v>22</v>
      </c>
      <c r="U8">
        <f t="shared" si="2"/>
        <v>21.25</v>
      </c>
      <c r="V8">
        <v>21</v>
      </c>
      <c r="W8">
        <v>21</v>
      </c>
      <c r="X8">
        <f t="shared" si="3"/>
        <v>21</v>
      </c>
      <c r="Y8">
        <f t="shared" si="4"/>
        <v>42.25</v>
      </c>
      <c r="AA8">
        <f t="shared" si="5"/>
        <v>113.6078128</v>
      </c>
      <c r="AD8" s="7"/>
      <c r="AE8" s="7"/>
      <c r="AF8" s="7"/>
      <c r="AG8" s="7"/>
    </row>
    <row r="9" spans="1:33" x14ac:dyDescent="0.3">
      <c r="A9">
        <v>5</v>
      </c>
      <c r="B9" t="s">
        <v>78</v>
      </c>
      <c r="C9" t="s">
        <v>79</v>
      </c>
      <c r="D9" t="s">
        <v>34</v>
      </c>
      <c r="E9" t="s">
        <v>69</v>
      </c>
      <c r="F9" s="26">
        <v>4</v>
      </c>
      <c r="G9" s="26">
        <v>5</v>
      </c>
      <c r="H9" s="26">
        <v>3</v>
      </c>
      <c r="I9" s="26">
        <v>3</v>
      </c>
      <c r="J9" s="26">
        <v>1</v>
      </c>
      <c r="K9" s="26">
        <v>3</v>
      </c>
      <c r="L9" s="26">
        <v>3</v>
      </c>
      <c r="M9" s="26">
        <v>5</v>
      </c>
      <c r="N9">
        <f t="shared" si="0"/>
        <v>27</v>
      </c>
      <c r="O9">
        <v>5.04</v>
      </c>
      <c r="P9">
        <v>4.53</v>
      </c>
      <c r="Q9" s="7">
        <f t="shared" ref="Q9:Q14" si="6">SUM(O9+P9)</f>
        <v>9.57</v>
      </c>
      <c r="R9" s="16">
        <f t="shared" si="1"/>
        <v>42.196426799999998</v>
      </c>
      <c r="S9">
        <v>22.5</v>
      </c>
      <c r="T9">
        <v>23</v>
      </c>
      <c r="U9">
        <f t="shared" si="2"/>
        <v>22.75</v>
      </c>
      <c r="V9">
        <v>20.5</v>
      </c>
      <c r="W9">
        <v>22</v>
      </c>
      <c r="X9">
        <f t="shared" si="3"/>
        <v>21.25</v>
      </c>
      <c r="Y9">
        <f t="shared" si="4"/>
        <v>44</v>
      </c>
      <c r="AA9">
        <f t="shared" si="5"/>
        <v>113.1964268</v>
      </c>
      <c r="AD9" s="7"/>
      <c r="AE9" s="7"/>
      <c r="AF9" s="7"/>
      <c r="AG9" s="7"/>
    </row>
    <row r="10" spans="1:33" x14ac:dyDescent="0.3">
      <c r="A10">
        <v>6</v>
      </c>
      <c r="B10" t="s">
        <v>80</v>
      </c>
      <c r="C10" t="s">
        <v>231</v>
      </c>
      <c r="D10" t="s">
        <v>51</v>
      </c>
      <c r="E10" t="s">
        <v>52</v>
      </c>
      <c r="F10" s="26">
        <v>5</v>
      </c>
      <c r="G10" s="26">
        <v>4.5</v>
      </c>
      <c r="H10" s="26">
        <v>4.5</v>
      </c>
      <c r="I10" s="26">
        <v>4</v>
      </c>
      <c r="J10" s="26">
        <v>3.5</v>
      </c>
      <c r="K10" s="26">
        <v>4</v>
      </c>
      <c r="L10" s="26">
        <v>5</v>
      </c>
      <c r="M10" s="26">
        <v>3</v>
      </c>
      <c r="N10">
        <f t="shared" si="0"/>
        <v>33.5</v>
      </c>
      <c r="O10">
        <v>3.32</v>
      </c>
      <c r="P10">
        <v>3.21</v>
      </c>
      <c r="Q10" s="7">
        <f t="shared" si="6"/>
        <v>6.5299999999999994</v>
      </c>
      <c r="R10" s="16">
        <f t="shared" si="1"/>
        <v>28.792337199999995</v>
      </c>
      <c r="S10">
        <v>20</v>
      </c>
      <c r="T10">
        <v>21</v>
      </c>
      <c r="U10">
        <f t="shared" si="2"/>
        <v>20.5</v>
      </c>
      <c r="V10">
        <v>18.5</v>
      </c>
      <c r="W10">
        <v>21.5</v>
      </c>
      <c r="X10">
        <f t="shared" si="3"/>
        <v>20</v>
      </c>
      <c r="Y10">
        <f t="shared" si="4"/>
        <v>40.5</v>
      </c>
      <c r="AA10">
        <f t="shared" si="5"/>
        <v>102.79233719999999</v>
      </c>
      <c r="AD10" s="7"/>
      <c r="AE10" s="7"/>
      <c r="AF10" s="7"/>
      <c r="AG10" s="7"/>
    </row>
    <row r="11" spans="1:33" x14ac:dyDescent="0.3">
      <c r="A11">
        <v>7</v>
      </c>
      <c r="B11" t="s">
        <v>81</v>
      </c>
      <c r="C11" t="s">
        <v>224</v>
      </c>
      <c r="D11" t="s">
        <v>61</v>
      </c>
      <c r="F11" s="26">
        <v>3</v>
      </c>
      <c r="G11" s="26">
        <v>3.5</v>
      </c>
      <c r="H11" s="26">
        <v>2.5</v>
      </c>
      <c r="I11" s="26">
        <v>3</v>
      </c>
      <c r="J11" s="26">
        <v>3</v>
      </c>
      <c r="K11" s="26">
        <v>4</v>
      </c>
      <c r="L11" s="26">
        <v>3</v>
      </c>
      <c r="M11" s="26">
        <v>3</v>
      </c>
      <c r="N11">
        <f t="shared" si="0"/>
        <v>25</v>
      </c>
      <c r="O11">
        <v>3.43</v>
      </c>
      <c r="P11">
        <v>3.24</v>
      </c>
      <c r="Q11" s="7">
        <f t="shared" si="6"/>
        <v>6.67</v>
      </c>
      <c r="R11" s="16">
        <f t="shared" si="1"/>
        <v>29.409630799999999</v>
      </c>
      <c r="S11">
        <v>18</v>
      </c>
      <c r="T11">
        <v>19</v>
      </c>
      <c r="U11">
        <f t="shared" si="2"/>
        <v>18.5</v>
      </c>
      <c r="V11">
        <v>17</v>
      </c>
      <c r="W11">
        <v>20</v>
      </c>
      <c r="X11">
        <f t="shared" si="3"/>
        <v>18.5</v>
      </c>
      <c r="Y11">
        <f t="shared" si="4"/>
        <v>37</v>
      </c>
      <c r="AA11">
        <f t="shared" si="5"/>
        <v>91.409630800000002</v>
      </c>
      <c r="AD11" s="7"/>
      <c r="AE11" s="7"/>
      <c r="AF11" s="7"/>
      <c r="AG11" s="7"/>
    </row>
    <row r="12" spans="1:33" x14ac:dyDescent="0.3">
      <c r="A12">
        <v>8</v>
      </c>
      <c r="B12" t="s">
        <v>82</v>
      </c>
      <c r="C12" t="s">
        <v>123</v>
      </c>
      <c r="D12" t="s">
        <v>83</v>
      </c>
      <c r="E12" t="s">
        <v>84</v>
      </c>
      <c r="F12" s="26">
        <v>0</v>
      </c>
      <c r="G12" s="26">
        <v>0</v>
      </c>
      <c r="H12" s="26">
        <v>1</v>
      </c>
      <c r="I12" s="26">
        <v>2</v>
      </c>
      <c r="J12" s="26">
        <v>4</v>
      </c>
      <c r="K12" s="26">
        <v>4</v>
      </c>
      <c r="L12" s="26">
        <v>0</v>
      </c>
      <c r="M12" s="26">
        <v>0</v>
      </c>
      <c r="N12">
        <f t="shared" si="0"/>
        <v>11</v>
      </c>
      <c r="O12">
        <v>4.54</v>
      </c>
      <c r="P12">
        <v>4.4400000000000004</v>
      </c>
      <c r="Q12" s="7">
        <f t="shared" si="6"/>
        <v>8.98</v>
      </c>
      <c r="R12" s="16">
        <f t="shared" si="1"/>
        <v>39.5949752</v>
      </c>
      <c r="S12">
        <v>19</v>
      </c>
      <c r="T12">
        <v>21.5</v>
      </c>
      <c r="U12">
        <f t="shared" si="2"/>
        <v>20.25</v>
      </c>
      <c r="V12">
        <v>18.5</v>
      </c>
      <c r="W12">
        <v>21.5</v>
      </c>
      <c r="X12">
        <f t="shared" si="3"/>
        <v>20</v>
      </c>
      <c r="Y12">
        <f t="shared" si="4"/>
        <v>40.25</v>
      </c>
      <c r="AA12">
        <f t="shared" si="5"/>
        <v>90.844975199999993</v>
      </c>
      <c r="AD12" s="7"/>
    </row>
    <row r="13" spans="1:33" x14ac:dyDescent="0.3">
      <c r="A13">
        <v>9</v>
      </c>
      <c r="B13" t="s">
        <v>85</v>
      </c>
      <c r="C13" t="s">
        <v>237</v>
      </c>
      <c r="D13" t="s">
        <v>86</v>
      </c>
      <c r="F13" s="26">
        <v>3</v>
      </c>
      <c r="G13" s="26">
        <v>4</v>
      </c>
      <c r="H13" s="26">
        <v>3</v>
      </c>
      <c r="I13" s="26">
        <v>2</v>
      </c>
      <c r="J13" s="26">
        <v>3.5</v>
      </c>
      <c r="K13" s="26">
        <v>4</v>
      </c>
      <c r="L13" s="26">
        <v>4</v>
      </c>
      <c r="M13" s="26">
        <v>4</v>
      </c>
      <c r="N13">
        <f t="shared" si="0"/>
        <v>27.5</v>
      </c>
      <c r="O13">
        <v>2.67</v>
      </c>
      <c r="P13">
        <v>2.65</v>
      </c>
      <c r="Q13" s="7">
        <f t="shared" si="6"/>
        <v>5.32</v>
      </c>
      <c r="R13" s="16">
        <f t="shared" si="1"/>
        <v>23.4571568</v>
      </c>
      <c r="S13">
        <v>19</v>
      </c>
      <c r="T13">
        <v>20</v>
      </c>
      <c r="U13">
        <f t="shared" si="2"/>
        <v>19.5</v>
      </c>
      <c r="V13">
        <v>19</v>
      </c>
      <c r="W13">
        <v>20</v>
      </c>
      <c r="X13">
        <f t="shared" si="3"/>
        <v>19.5</v>
      </c>
      <c r="Y13">
        <f t="shared" si="4"/>
        <v>39</v>
      </c>
      <c r="AA13">
        <f t="shared" si="5"/>
        <v>89.957156800000007</v>
      </c>
      <c r="AD13" s="7"/>
    </row>
    <row r="14" spans="1:33" x14ac:dyDescent="0.3">
      <c r="A14">
        <v>10</v>
      </c>
      <c r="B14" t="s">
        <v>87</v>
      </c>
      <c r="C14">
        <v>603</v>
      </c>
      <c r="D14" t="s">
        <v>88</v>
      </c>
      <c r="E14" t="s">
        <v>89</v>
      </c>
      <c r="F14" s="26">
        <v>2.5</v>
      </c>
      <c r="G14" s="26">
        <v>5</v>
      </c>
      <c r="H14" s="26">
        <v>2</v>
      </c>
      <c r="I14" s="26">
        <v>3</v>
      </c>
      <c r="J14" s="26">
        <v>2.5</v>
      </c>
      <c r="K14" s="26">
        <v>3</v>
      </c>
      <c r="L14" s="26">
        <v>3</v>
      </c>
      <c r="M14" s="26">
        <v>2</v>
      </c>
      <c r="N14">
        <f t="shared" si="0"/>
        <v>23</v>
      </c>
      <c r="O14">
        <v>2.17</v>
      </c>
      <c r="P14">
        <v>2.2400000000000002</v>
      </c>
      <c r="Q14" s="7">
        <f t="shared" si="6"/>
        <v>4.41</v>
      </c>
      <c r="R14" s="16">
        <f t="shared" si="1"/>
        <v>19.444748399999998</v>
      </c>
      <c r="S14">
        <v>16</v>
      </c>
      <c r="T14">
        <v>19</v>
      </c>
      <c r="U14">
        <f t="shared" si="2"/>
        <v>17.5</v>
      </c>
      <c r="V14">
        <v>16.5</v>
      </c>
      <c r="W14">
        <v>22</v>
      </c>
      <c r="X14">
        <f t="shared" si="3"/>
        <v>19.25</v>
      </c>
      <c r="Y14">
        <f t="shared" si="4"/>
        <v>36.75</v>
      </c>
      <c r="AA14">
        <f t="shared" si="5"/>
        <v>79.194748399999995</v>
      </c>
      <c r="AD14" s="7"/>
    </row>
    <row r="15" spans="1:33" x14ac:dyDescent="0.3">
      <c r="Q15" s="7"/>
      <c r="R15" s="7"/>
    </row>
    <row r="16" spans="1:33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</sheetData>
  <mergeCells count="3">
    <mergeCell ref="A1:B1"/>
    <mergeCell ref="U1:X1"/>
    <mergeCell ref="Z1:AA1"/>
  </mergeCells>
  <pageMargins left="0.25" right="0.25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="80" zoomScaleNormal="80" workbookViewId="0">
      <selection activeCell="C14" sqref="C14"/>
    </sheetView>
  </sheetViews>
  <sheetFormatPr defaultColWidth="8.8984375" defaultRowHeight="15.6" x14ac:dyDescent="0.3"/>
  <cols>
    <col min="1" max="1" width="3.5" customWidth="1"/>
    <col min="2" max="2" width="3.8984375" customWidth="1"/>
    <col min="3" max="3" width="9" customWidth="1"/>
    <col min="4" max="4" width="14.09765625" customWidth="1"/>
    <col min="5" max="5" width="9.5" customWidth="1"/>
    <col min="6" max="8" width="3.3984375" bestFit="1" customWidth="1"/>
    <col min="9" max="9" width="4.19921875" bestFit="1" customWidth="1"/>
    <col min="10" max="12" width="3.3984375" bestFit="1" customWidth="1"/>
    <col min="13" max="13" width="4.3984375" customWidth="1"/>
    <col min="14" max="14" width="5.8984375" customWidth="1"/>
    <col min="15" max="15" width="5.69921875" customWidth="1"/>
    <col min="16" max="16" width="6.8984375" customWidth="1"/>
    <col min="17" max="17" width="7.8984375" customWidth="1"/>
    <col min="18" max="18" width="5.8984375" customWidth="1"/>
    <col min="19" max="20" width="5.8984375" hidden="1" customWidth="1"/>
    <col min="21" max="21" width="6.5" customWidth="1"/>
    <col min="22" max="23" width="6.5" hidden="1" customWidth="1"/>
    <col min="24" max="25" width="6.5" customWidth="1"/>
    <col min="26" max="26" width="1.19921875" customWidth="1"/>
    <col min="27" max="28" width="6.5" customWidth="1"/>
    <col min="29" max="29" width="6.59765625" customWidth="1"/>
    <col min="30" max="31" width="6.8984375" customWidth="1"/>
  </cols>
  <sheetData>
    <row r="1" spans="1:33" ht="23.4" x14ac:dyDescent="0.45">
      <c r="A1" s="48">
        <v>2015</v>
      </c>
      <c r="B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Z1" s="48">
        <v>2015</v>
      </c>
      <c r="AA1" s="48"/>
      <c r="AB1" s="27"/>
      <c r="AC1" s="27"/>
    </row>
    <row r="2" spans="1:33" ht="21" x14ac:dyDescent="0.4">
      <c r="A2" s="4" t="s">
        <v>90</v>
      </c>
    </row>
    <row r="3" spans="1:33" ht="23.4" x14ac:dyDescent="0.45">
      <c r="A3" t="s">
        <v>91</v>
      </c>
      <c r="N3" s="5" t="s">
        <v>3</v>
      </c>
      <c r="S3" s="5"/>
      <c r="T3" s="5"/>
      <c r="U3" s="5" t="s">
        <v>4</v>
      </c>
      <c r="Z3" s="5" t="s">
        <v>5</v>
      </c>
      <c r="AD3" s="5"/>
    </row>
    <row r="4" spans="1:33" ht="132.6" x14ac:dyDescent="0.3">
      <c r="A4" s="18" t="s">
        <v>6</v>
      </c>
      <c r="B4" t="s">
        <v>7</v>
      </c>
      <c r="C4" t="s">
        <v>8</v>
      </c>
      <c r="D4" t="s">
        <v>9</v>
      </c>
      <c r="E4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28" t="s">
        <v>19</v>
      </c>
      <c r="O4" s="20" t="s">
        <v>20</v>
      </c>
      <c r="P4" s="21" t="s">
        <v>21</v>
      </c>
      <c r="Q4" s="22" t="s">
        <v>22</v>
      </c>
      <c r="R4" s="23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s="23" t="s">
        <v>30</v>
      </c>
      <c r="Z4" s="24"/>
      <c r="AA4" s="25" t="s">
        <v>31</v>
      </c>
      <c r="AD4" s="7"/>
      <c r="AE4" s="7"/>
      <c r="AF4" s="7"/>
      <c r="AG4" s="7"/>
    </row>
    <row r="5" spans="1:33" x14ac:dyDescent="0.3">
      <c r="A5">
        <v>1</v>
      </c>
      <c r="B5" t="s">
        <v>92</v>
      </c>
      <c r="C5" t="s">
        <v>93</v>
      </c>
      <c r="D5" t="s">
        <v>218</v>
      </c>
      <c r="E5">
        <v>801</v>
      </c>
      <c r="F5" s="26">
        <v>4</v>
      </c>
      <c r="G5" s="26">
        <v>4.5</v>
      </c>
      <c r="H5" s="26">
        <v>5</v>
      </c>
      <c r="I5" s="26">
        <v>4.5</v>
      </c>
      <c r="J5" s="26">
        <v>3</v>
      </c>
      <c r="K5" s="26">
        <v>4</v>
      </c>
      <c r="L5" s="26">
        <v>4</v>
      </c>
      <c r="M5" s="26">
        <v>5</v>
      </c>
      <c r="N5">
        <f t="shared" ref="N5:N14" si="0">SUM(F5:M5)</f>
        <v>34</v>
      </c>
      <c r="Q5" s="7">
        <v>12.18</v>
      </c>
      <c r="R5" s="16">
        <f t="shared" ref="R5:R14" si="1">SUM(Q5*2.20462*2)</f>
        <v>53.704543199999996</v>
      </c>
      <c r="S5">
        <v>22</v>
      </c>
      <c r="T5">
        <v>25</v>
      </c>
      <c r="U5">
        <f t="shared" ref="U5:U14" si="2">AVERAGE(S5:T5)</f>
        <v>23.5</v>
      </c>
      <c r="V5">
        <v>22</v>
      </c>
      <c r="W5">
        <v>25</v>
      </c>
      <c r="X5">
        <f t="shared" ref="X5:X14" si="3">AVERAGE(V5:W5)</f>
        <v>23.5</v>
      </c>
      <c r="Y5">
        <f t="shared" ref="Y5:Y14" si="4">SUM(U5,X5)</f>
        <v>47</v>
      </c>
      <c r="AA5">
        <f t="shared" ref="AA5:AA14" si="5">SUM(N5+R5+Y5)</f>
        <v>134.70454319999999</v>
      </c>
      <c r="AD5" s="7"/>
      <c r="AE5" s="7"/>
      <c r="AF5" s="7"/>
      <c r="AG5" s="7"/>
    </row>
    <row r="6" spans="1:33" x14ac:dyDescent="0.3">
      <c r="A6">
        <v>2</v>
      </c>
      <c r="B6" t="s">
        <v>94</v>
      </c>
      <c r="C6" t="s">
        <v>95</v>
      </c>
      <c r="D6" t="s">
        <v>34</v>
      </c>
      <c r="E6" t="s">
        <v>219</v>
      </c>
      <c r="F6" s="26">
        <v>3.5</v>
      </c>
      <c r="G6" s="26">
        <v>3.5</v>
      </c>
      <c r="H6" s="26">
        <v>3</v>
      </c>
      <c r="I6" s="26">
        <v>4</v>
      </c>
      <c r="J6" s="26">
        <v>1.5</v>
      </c>
      <c r="K6" s="26">
        <v>3</v>
      </c>
      <c r="L6" s="26">
        <v>3</v>
      </c>
      <c r="M6" s="26">
        <v>4</v>
      </c>
      <c r="N6">
        <f t="shared" si="0"/>
        <v>25.5</v>
      </c>
      <c r="O6">
        <v>6.36</v>
      </c>
      <c r="P6">
        <v>6.29</v>
      </c>
      <c r="Q6" s="7">
        <f t="shared" ref="Q6:Q14" si="6">SUM(O6+P6)</f>
        <v>12.65</v>
      </c>
      <c r="R6" s="16">
        <f t="shared" si="1"/>
        <v>55.776885999999998</v>
      </c>
      <c r="S6">
        <v>22</v>
      </c>
      <c r="T6">
        <v>31</v>
      </c>
      <c r="U6">
        <f t="shared" si="2"/>
        <v>26.5</v>
      </c>
      <c r="V6">
        <v>23</v>
      </c>
      <c r="W6">
        <v>26</v>
      </c>
      <c r="X6">
        <f t="shared" si="3"/>
        <v>24.5</v>
      </c>
      <c r="Y6">
        <f t="shared" si="4"/>
        <v>51</v>
      </c>
      <c r="AA6">
        <f t="shared" si="5"/>
        <v>132.27688599999999</v>
      </c>
      <c r="AD6" s="7"/>
      <c r="AE6" s="7"/>
      <c r="AF6" s="7"/>
      <c r="AG6" s="7"/>
    </row>
    <row r="7" spans="1:33" x14ac:dyDescent="0.3">
      <c r="A7">
        <v>3</v>
      </c>
      <c r="B7" t="s">
        <v>96</v>
      </c>
      <c r="C7" t="s">
        <v>97</v>
      </c>
      <c r="D7" t="s">
        <v>218</v>
      </c>
      <c r="E7">
        <v>801</v>
      </c>
      <c r="F7" s="26">
        <v>2</v>
      </c>
      <c r="G7" s="26">
        <v>5</v>
      </c>
      <c r="H7" s="26">
        <v>3.5</v>
      </c>
      <c r="I7" s="26">
        <v>4</v>
      </c>
      <c r="J7" s="26">
        <v>4</v>
      </c>
      <c r="K7" s="26">
        <v>5</v>
      </c>
      <c r="L7" s="26">
        <v>3</v>
      </c>
      <c r="M7" s="26">
        <v>5</v>
      </c>
      <c r="N7">
        <f t="shared" si="0"/>
        <v>31.5</v>
      </c>
      <c r="O7">
        <v>5.85</v>
      </c>
      <c r="P7">
        <v>5.82</v>
      </c>
      <c r="Q7" s="7">
        <f t="shared" si="6"/>
        <v>11.67</v>
      </c>
      <c r="R7" s="16">
        <f t="shared" si="1"/>
        <v>51.455830799999994</v>
      </c>
      <c r="S7">
        <v>21</v>
      </c>
      <c r="T7">
        <v>23.5</v>
      </c>
      <c r="U7">
        <f t="shared" si="2"/>
        <v>22.25</v>
      </c>
      <c r="V7">
        <v>21</v>
      </c>
      <c r="W7">
        <v>23.5</v>
      </c>
      <c r="X7">
        <f t="shared" si="3"/>
        <v>22.25</v>
      </c>
      <c r="Y7">
        <f t="shared" si="4"/>
        <v>44.5</v>
      </c>
      <c r="AA7">
        <f t="shared" si="5"/>
        <v>127.4558308</v>
      </c>
      <c r="AD7" s="7"/>
      <c r="AE7" s="7"/>
      <c r="AF7" s="7"/>
      <c r="AG7" s="7"/>
    </row>
    <row r="8" spans="1:33" x14ac:dyDescent="0.3">
      <c r="A8">
        <v>4</v>
      </c>
      <c r="B8" t="s">
        <v>98</v>
      </c>
      <c r="C8" t="s">
        <v>99</v>
      </c>
      <c r="D8" t="s">
        <v>88</v>
      </c>
      <c r="E8" t="s">
        <v>69</v>
      </c>
      <c r="F8" s="26">
        <v>0</v>
      </c>
      <c r="G8" s="26">
        <v>2</v>
      </c>
      <c r="H8" s="26">
        <v>1</v>
      </c>
      <c r="I8" s="26">
        <v>1</v>
      </c>
      <c r="J8" s="26">
        <v>1</v>
      </c>
      <c r="K8" s="26">
        <v>2</v>
      </c>
      <c r="L8" s="26">
        <v>1</v>
      </c>
      <c r="M8" s="26">
        <v>0</v>
      </c>
      <c r="N8">
        <f t="shared" si="0"/>
        <v>8</v>
      </c>
      <c r="O8">
        <v>7.96</v>
      </c>
      <c r="P8">
        <v>7.83</v>
      </c>
      <c r="Q8" s="7">
        <f t="shared" si="6"/>
        <v>15.79</v>
      </c>
      <c r="R8" s="16">
        <f t="shared" si="1"/>
        <v>69.621899599999992</v>
      </c>
      <c r="S8">
        <v>24.5</v>
      </c>
      <c r="T8">
        <v>24.5</v>
      </c>
      <c r="U8">
        <f t="shared" si="2"/>
        <v>24.5</v>
      </c>
      <c r="V8">
        <v>25</v>
      </c>
      <c r="W8">
        <v>25</v>
      </c>
      <c r="X8">
        <f t="shared" si="3"/>
        <v>25</v>
      </c>
      <c r="Y8">
        <f t="shared" si="4"/>
        <v>49.5</v>
      </c>
      <c r="AA8">
        <f t="shared" si="5"/>
        <v>127.12189959999999</v>
      </c>
      <c r="AD8" s="7"/>
      <c r="AE8" s="7"/>
      <c r="AF8" s="7"/>
      <c r="AG8" s="7"/>
    </row>
    <row r="9" spans="1:33" x14ac:dyDescent="0.3">
      <c r="A9">
        <v>5</v>
      </c>
      <c r="B9" t="s">
        <v>100</v>
      </c>
      <c r="C9" t="s">
        <v>101</v>
      </c>
      <c r="D9" t="s">
        <v>102</v>
      </c>
      <c r="E9" t="s">
        <v>103</v>
      </c>
      <c r="F9" s="26">
        <v>3</v>
      </c>
      <c r="G9" s="26">
        <v>4.5</v>
      </c>
      <c r="H9" s="26">
        <v>3</v>
      </c>
      <c r="I9" s="26">
        <v>3</v>
      </c>
      <c r="J9" s="26">
        <v>2</v>
      </c>
      <c r="K9" s="26">
        <v>3</v>
      </c>
      <c r="L9" s="26">
        <v>3</v>
      </c>
      <c r="M9" s="26">
        <v>5</v>
      </c>
      <c r="N9">
        <f t="shared" si="0"/>
        <v>26.5</v>
      </c>
      <c r="O9">
        <v>6</v>
      </c>
      <c r="P9">
        <v>5.89</v>
      </c>
      <c r="Q9" s="7">
        <f t="shared" si="6"/>
        <v>11.89</v>
      </c>
      <c r="R9" s="16">
        <f t="shared" si="1"/>
        <v>52.4258636</v>
      </c>
      <c r="S9">
        <v>21</v>
      </c>
      <c r="T9">
        <v>24.5</v>
      </c>
      <c r="U9">
        <f t="shared" si="2"/>
        <v>22.75</v>
      </c>
      <c r="V9">
        <v>21</v>
      </c>
      <c r="W9">
        <v>24</v>
      </c>
      <c r="X9">
        <f t="shared" si="3"/>
        <v>22.5</v>
      </c>
      <c r="Y9">
        <f t="shared" si="4"/>
        <v>45.25</v>
      </c>
      <c r="AA9">
        <f t="shared" si="5"/>
        <v>124.1758636</v>
      </c>
      <c r="AD9" s="7"/>
      <c r="AE9" s="7"/>
      <c r="AF9" s="7"/>
      <c r="AG9" s="7"/>
    </row>
    <row r="10" spans="1:33" x14ac:dyDescent="0.3">
      <c r="A10">
        <v>6</v>
      </c>
      <c r="B10" t="s">
        <v>104</v>
      </c>
      <c r="D10" t="s">
        <v>58</v>
      </c>
      <c r="E10" t="s">
        <v>105</v>
      </c>
      <c r="F10" s="26">
        <v>1</v>
      </c>
      <c r="G10" s="26">
        <v>5</v>
      </c>
      <c r="H10" s="26">
        <v>3.5</v>
      </c>
      <c r="I10" s="26">
        <v>4</v>
      </c>
      <c r="J10" s="26">
        <v>4</v>
      </c>
      <c r="K10" s="26">
        <v>4</v>
      </c>
      <c r="L10" s="26">
        <v>3</v>
      </c>
      <c r="M10" s="26">
        <v>4</v>
      </c>
      <c r="N10">
        <f t="shared" si="0"/>
        <v>28.5</v>
      </c>
      <c r="O10">
        <v>5.36</v>
      </c>
      <c r="P10">
        <v>4.82</v>
      </c>
      <c r="Q10" s="7">
        <f t="shared" si="6"/>
        <v>10.18</v>
      </c>
      <c r="R10" s="16">
        <f t="shared" si="1"/>
        <v>44.886063199999995</v>
      </c>
      <c r="S10">
        <v>21.5</v>
      </c>
      <c r="T10">
        <v>22</v>
      </c>
      <c r="U10">
        <f t="shared" si="2"/>
        <v>21.75</v>
      </c>
      <c r="V10">
        <v>22</v>
      </c>
      <c r="W10">
        <v>24</v>
      </c>
      <c r="X10">
        <f t="shared" si="3"/>
        <v>23</v>
      </c>
      <c r="Y10">
        <f t="shared" si="4"/>
        <v>44.75</v>
      </c>
      <c r="AA10">
        <f t="shared" si="5"/>
        <v>118.1360632</v>
      </c>
      <c r="AD10" s="7"/>
      <c r="AE10" s="7"/>
      <c r="AF10" s="7"/>
      <c r="AG10" s="7"/>
    </row>
    <row r="11" spans="1:33" x14ac:dyDescent="0.3">
      <c r="A11">
        <v>7</v>
      </c>
      <c r="B11" t="s">
        <v>106</v>
      </c>
      <c r="C11" t="s">
        <v>220</v>
      </c>
      <c r="D11" t="s">
        <v>83</v>
      </c>
      <c r="E11" t="s">
        <v>84</v>
      </c>
      <c r="F11" s="26">
        <v>2</v>
      </c>
      <c r="G11" s="26">
        <v>0</v>
      </c>
      <c r="H11" s="26">
        <v>2</v>
      </c>
      <c r="I11" s="26">
        <v>4</v>
      </c>
      <c r="J11" s="26">
        <v>3.5</v>
      </c>
      <c r="K11" s="26">
        <v>5</v>
      </c>
      <c r="L11" s="26">
        <v>1</v>
      </c>
      <c r="M11" s="26">
        <v>0</v>
      </c>
      <c r="N11">
        <f t="shared" si="0"/>
        <v>17.5</v>
      </c>
      <c r="O11">
        <v>6.08</v>
      </c>
      <c r="P11">
        <v>6.8</v>
      </c>
      <c r="Q11" s="7">
        <f t="shared" si="6"/>
        <v>12.879999999999999</v>
      </c>
      <c r="R11" s="16">
        <f t="shared" si="1"/>
        <v>56.791011199999993</v>
      </c>
      <c r="S11">
        <v>20.5</v>
      </c>
      <c r="T11">
        <v>21.5</v>
      </c>
      <c r="U11">
        <f t="shared" si="2"/>
        <v>21</v>
      </c>
      <c r="V11">
        <v>21.5</v>
      </c>
      <c r="W11">
        <v>23</v>
      </c>
      <c r="X11">
        <f t="shared" si="3"/>
        <v>22.25</v>
      </c>
      <c r="Y11">
        <f t="shared" si="4"/>
        <v>43.25</v>
      </c>
      <c r="AA11">
        <f t="shared" si="5"/>
        <v>117.54101119999999</v>
      </c>
      <c r="AD11" s="7"/>
      <c r="AE11" s="7"/>
      <c r="AF11" s="7"/>
      <c r="AG11" s="7"/>
    </row>
    <row r="12" spans="1:33" x14ac:dyDescent="0.3">
      <c r="A12">
        <v>8</v>
      </c>
      <c r="B12" t="s">
        <v>107</v>
      </c>
      <c r="C12" t="s">
        <v>108</v>
      </c>
      <c r="D12" t="s">
        <v>34</v>
      </c>
      <c r="E12" t="s">
        <v>109</v>
      </c>
      <c r="F12" s="26">
        <v>2</v>
      </c>
      <c r="G12" s="26">
        <v>3</v>
      </c>
      <c r="H12" s="26">
        <v>2</v>
      </c>
      <c r="I12" s="26">
        <v>3</v>
      </c>
      <c r="J12" s="26">
        <v>1</v>
      </c>
      <c r="K12" s="26">
        <v>4</v>
      </c>
      <c r="L12" s="26">
        <v>2</v>
      </c>
      <c r="M12" s="26">
        <v>3</v>
      </c>
      <c r="N12">
        <f t="shared" si="0"/>
        <v>20</v>
      </c>
      <c r="O12">
        <v>4.97</v>
      </c>
      <c r="P12">
        <v>5.81</v>
      </c>
      <c r="Q12" s="7">
        <f t="shared" si="6"/>
        <v>10.78</v>
      </c>
      <c r="R12" s="16">
        <f t="shared" si="1"/>
        <v>47.531607199999996</v>
      </c>
      <c r="S12">
        <v>22</v>
      </c>
      <c r="T12">
        <v>32</v>
      </c>
      <c r="U12">
        <f t="shared" si="2"/>
        <v>27</v>
      </c>
      <c r="V12">
        <v>21.5</v>
      </c>
      <c r="W12">
        <v>24</v>
      </c>
      <c r="X12">
        <f t="shared" si="3"/>
        <v>22.75</v>
      </c>
      <c r="Y12">
        <f t="shared" si="4"/>
        <v>49.75</v>
      </c>
      <c r="AA12">
        <f t="shared" si="5"/>
        <v>117.2816072</v>
      </c>
      <c r="AD12" s="7"/>
    </row>
    <row r="13" spans="1:33" x14ac:dyDescent="0.3">
      <c r="A13">
        <v>9</v>
      </c>
      <c r="B13" t="s">
        <v>110</v>
      </c>
      <c r="C13" t="s">
        <v>225</v>
      </c>
      <c r="D13" t="s">
        <v>61</v>
      </c>
      <c r="E13" t="s">
        <v>111</v>
      </c>
      <c r="F13" s="26">
        <v>5.5</v>
      </c>
      <c r="G13" s="26">
        <v>3.5</v>
      </c>
      <c r="H13" s="26">
        <v>5</v>
      </c>
      <c r="I13" s="26">
        <v>5</v>
      </c>
      <c r="J13" s="26">
        <v>5</v>
      </c>
      <c r="K13" s="26">
        <v>5</v>
      </c>
      <c r="L13" s="26">
        <v>4.5</v>
      </c>
      <c r="M13" s="26">
        <v>4</v>
      </c>
      <c r="N13">
        <f t="shared" si="0"/>
        <v>37.5</v>
      </c>
      <c r="O13">
        <v>3.87</v>
      </c>
      <c r="P13">
        <v>3.91</v>
      </c>
      <c r="Q13" s="7">
        <f t="shared" si="6"/>
        <v>7.78</v>
      </c>
      <c r="R13" s="16">
        <f t="shared" si="1"/>
        <v>34.303887199999998</v>
      </c>
      <c r="S13">
        <v>20</v>
      </c>
      <c r="T13">
        <v>22</v>
      </c>
      <c r="U13">
        <f t="shared" si="2"/>
        <v>21</v>
      </c>
      <c r="V13">
        <v>25</v>
      </c>
      <c r="W13">
        <v>23</v>
      </c>
      <c r="X13">
        <f t="shared" si="3"/>
        <v>24</v>
      </c>
      <c r="Y13">
        <f t="shared" si="4"/>
        <v>45</v>
      </c>
      <c r="AA13">
        <f t="shared" si="5"/>
        <v>116.80388719999999</v>
      </c>
      <c r="AD13" s="7"/>
    </row>
    <row r="14" spans="1:33" x14ac:dyDescent="0.3">
      <c r="A14">
        <v>10</v>
      </c>
      <c r="B14" t="s">
        <v>112</v>
      </c>
      <c r="C14" t="s">
        <v>236</v>
      </c>
      <c r="D14" t="s">
        <v>86</v>
      </c>
      <c r="F14" s="26">
        <v>2</v>
      </c>
      <c r="G14" s="26">
        <v>4</v>
      </c>
      <c r="H14" s="26">
        <v>2</v>
      </c>
      <c r="I14" s="26">
        <v>3</v>
      </c>
      <c r="J14" s="26">
        <v>5</v>
      </c>
      <c r="K14" s="26">
        <v>5</v>
      </c>
      <c r="L14" s="26">
        <v>3</v>
      </c>
      <c r="M14" s="26">
        <v>1</v>
      </c>
      <c r="N14">
        <f t="shared" si="0"/>
        <v>25</v>
      </c>
      <c r="O14">
        <v>4.6100000000000003</v>
      </c>
      <c r="P14">
        <v>4.51</v>
      </c>
      <c r="Q14" s="7">
        <f t="shared" si="6"/>
        <v>9.120000000000001</v>
      </c>
      <c r="R14" s="16">
        <f t="shared" si="1"/>
        <v>40.212268800000004</v>
      </c>
      <c r="S14">
        <v>20.5</v>
      </c>
      <c r="T14">
        <v>21.5</v>
      </c>
      <c r="U14">
        <f t="shared" si="2"/>
        <v>21</v>
      </c>
      <c r="V14">
        <v>20</v>
      </c>
      <c r="W14">
        <v>21</v>
      </c>
      <c r="X14">
        <f t="shared" si="3"/>
        <v>20.5</v>
      </c>
      <c r="Y14">
        <f t="shared" si="4"/>
        <v>41.5</v>
      </c>
      <c r="AA14">
        <f t="shared" si="5"/>
        <v>106.7122688</v>
      </c>
      <c r="AD14" s="7"/>
    </row>
    <row r="15" spans="1:33" x14ac:dyDescent="0.3">
      <c r="Q15" s="7"/>
      <c r="R15" s="7"/>
    </row>
    <row r="16" spans="1:33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</sheetData>
  <mergeCells count="2">
    <mergeCell ref="A1:B1"/>
    <mergeCell ref="Z1:AA1"/>
  </mergeCells>
  <pageMargins left="0.25" right="0.25" top="0.75" bottom="0.75" header="0.3" footer="0.3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zoomScale="90" zoomScaleNormal="90" workbookViewId="0">
      <selection activeCell="AG4" sqref="AG4"/>
    </sheetView>
  </sheetViews>
  <sheetFormatPr defaultColWidth="8.8984375" defaultRowHeight="15.6" x14ac:dyDescent="0.3"/>
  <cols>
    <col min="1" max="1" width="3.5" customWidth="1"/>
    <col min="2" max="2" width="6.09765625" customWidth="1"/>
    <col min="3" max="3" width="8" customWidth="1"/>
    <col min="4" max="4" width="12.59765625" customWidth="1"/>
    <col min="5" max="5" width="13.3984375" customWidth="1"/>
    <col min="6" max="6" width="3.09765625" customWidth="1"/>
    <col min="7" max="9" width="3.3984375" bestFit="1" customWidth="1"/>
    <col min="10" max="10" width="3.09765625" customWidth="1"/>
    <col min="11" max="13" width="3.3984375" bestFit="1" customWidth="1"/>
    <col min="14" max="14" width="4.8984375" customWidth="1"/>
    <col min="15" max="15" width="5.8984375" customWidth="1"/>
    <col min="16" max="16" width="6" customWidth="1"/>
    <col min="17" max="17" width="7.3984375" customWidth="1"/>
    <col min="18" max="18" width="6.8984375" customWidth="1"/>
    <col min="19" max="20" width="5.8984375" hidden="1" customWidth="1"/>
    <col min="21" max="21" width="7.5" customWidth="1"/>
    <col min="22" max="23" width="6.5" hidden="1" customWidth="1"/>
    <col min="24" max="25" width="6.5" customWidth="1"/>
    <col min="26" max="26" width="3.19921875" customWidth="1"/>
    <col min="27" max="29" width="6.5" customWidth="1"/>
    <col min="30" max="30" width="6.59765625" customWidth="1"/>
    <col min="31" max="32" width="6.8984375" customWidth="1"/>
  </cols>
  <sheetData>
    <row r="1" spans="1:33" ht="23.4" x14ac:dyDescent="0.45">
      <c r="A1" s="48">
        <v>2015</v>
      </c>
      <c r="B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T1" s="29">
        <v>2015</v>
      </c>
      <c r="Z1" s="48">
        <v>2015</v>
      </c>
      <c r="AA1" s="48"/>
    </row>
    <row r="2" spans="1:33" ht="21" x14ac:dyDescent="0.4">
      <c r="A2" s="4" t="s">
        <v>113</v>
      </c>
    </row>
    <row r="3" spans="1:33" ht="23.4" x14ac:dyDescent="0.45">
      <c r="A3" t="s">
        <v>91</v>
      </c>
      <c r="O3" s="5" t="s">
        <v>3</v>
      </c>
      <c r="T3" s="5"/>
      <c r="U3" s="5" t="s">
        <v>4</v>
      </c>
      <c r="AA3" s="6" t="s">
        <v>5</v>
      </c>
      <c r="AE3" s="5"/>
    </row>
    <row r="4" spans="1:33" ht="132.6" x14ac:dyDescent="0.3">
      <c r="A4" s="18" t="s">
        <v>6</v>
      </c>
      <c r="B4" t="s">
        <v>7</v>
      </c>
      <c r="C4" t="s">
        <v>8</v>
      </c>
      <c r="D4" t="s">
        <v>9</v>
      </c>
      <c r="E4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9" t="s">
        <v>19</v>
      </c>
      <c r="O4" s="20" t="s">
        <v>20</v>
      </c>
      <c r="P4" s="21" t="s">
        <v>21</v>
      </c>
      <c r="Q4" s="22" t="s">
        <v>22</v>
      </c>
      <c r="R4" s="23" t="s">
        <v>23</v>
      </c>
      <c r="S4" t="s">
        <v>24</v>
      </c>
      <c r="T4" t="s">
        <v>25</v>
      </c>
      <c r="U4" t="s">
        <v>26</v>
      </c>
      <c r="V4" t="s">
        <v>27</v>
      </c>
      <c r="W4" t="s">
        <v>28</v>
      </c>
      <c r="X4" t="s">
        <v>29</v>
      </c>
      <c r="Y4" s="23" t="s">
        <v>30</v>
      </c>
      <c r="Z4" s="24"/>
      <c r="AA4" s="25" t="s">
        <v>31</v>
      </c>
      <c r="AD4" s="7"/>
      <c r="AE4" s="7"/>
      <c r="AF4" s="7"/>
      <c r="AG4" s="7"/>
    </row>
    <row r="5" spans="1:33" x14ac:dyDescent="0.3">
      <c r="A5">
        <v>1</v>
      </c>
      <c r="B5" t="s">
        <v>114</v>
      </c>
      <c r="C5" t="s">
        <v>115</v>
      </c>
      <c r="D5" t="s">
        <v>34</v>
      </c>
      <c r="E5" t="s">
        <v>72</v>
      </c>
      <c r="F5" s="26">
        <v>1.5</v>
      </c>
      <c r="G5" s="26">
        <v>5</v>
      </c>
      <c r="H5" s="26">
        <v>3</v>
      </c>
      <c r="I5" s="26">
        <v>3</v>
      </c>
      <c r="J5" s="26">
        <v>3</v>
      </c>
      <c r="K5" s="26">
        <v>5</v>
      </c>
      <c r="L5" s="26">
        <v>1</v>
      </c>
      <c r="M5" s="26">
        <v>6</v>
      </c>
      <c r="N5">
        <f t="shared" ref="N5:N15" si="0">SUM(F5:M5)</f>
        <v>27.5</v>
      </c>
      <c r="O5">
        <v>9.56</v>
      </c>
      <c r="P5">
        <v>9.35</v>
      </c>
      <c r="Q5" s="7">
        <f t="shared" ref="Q5:Q15" si="1">SUM(O5+P5)</f>
        <v>18.91</v>
      </c>
      <c r="R5" s="16">
        <f t="shared" ref="R5:R15" si="2">SUM(Q5*2.20462*2)</f>
        <v>83.3787284</v>
      </c>
      <c r="S5">
        <v>28</v>
      </c>
      <c r="T5">
        <v>29</v>
      </c>
      <c r="U5">
        <f t="shared" ref="U5:U15" si="3">AVERAGE(S5:T5)</f>
        <v>28.5</v>
      </c>
      <c r="V5">
        <v>27.5</v>
      </c>
      <c r="W5">
        <v>28</v>
      </c>
      <c r="X5">
        <f t="shared" ref="X5:X15" si="4">AVERAGE(V5:W5)</f>
        <v>27.75</v>
      </c>
      <c r="Y5">
        <f t="shared" ref="Y5:Y15" si="5">SUM(U5,X5)</f>
        <v>56.25</v>
      </c>
      <c r="AA5">
        <f t="shared" ref="AA5:AA15" si="6">SUM(N5+R5+Y5)</f>
        <v>167.1287284</v>
      </c>
      <c r="AD5" s="7"/>
      <c r="AE5" s="7"/>
      <c r="AF5" s="7"/>
      <c r="AG5" s="7"/>
    </row>
    <row r="6" spans="1:33" x14ac:dyDescent="0.3">
      <c r="A6">
        <v>2</v>
      </c>
      <c r="B6" t="s">
        <v>116</v>
      </c>
      <c r="C6" t="s">
        <v>42</v>
      </c>
      <c r="D6" t="s">
        <v>34</v>
      </c>
      <c r="E6" t="s">
        <v>69</v>
      </c>
      <c r="F6" s="26">
        <v>3</v>
      </c>
      <c r="G6" s="26">
        <v>4</v>
      </c>
      <c r="H6" s="26">
        <v>5</v>
      </c>
      <c r="I6" s="26">
        <v>5</v>
      </c>
      <c r="J6" s="26">
        <v>5</v>
      </c>
      <c r="K6" s="26">
        <v>5</v>
      </c>
      <c r="L6" s="26">
        <v>3</v>
      </c>
      <c r="M6" s="26">
        <v>6</v>
      </c>
      <c r="N6">
        <f t="shared" si="0"/>
        <v>36</v>
      </c>
      <c r="O6">
        <v>8.44</v>
      </c>
      <c r="P6">
        <v>8.1</v>
      </c>
      <c r="Q6" s="7">
        <f t="shared" si="1"/>
        <v>16.54</v>
      </c>
      <c r="R6" s="16">
        <f t="shared" si="2"/>
        <v>72.928829599999986</v>
      </c>
      <c r="S6">
        <v>23</v>
      </c>
      <c r="T6">
        <v>26.5</v>
      </c>
      <c r="U6">
        <f t="shared" si="3"/>
        <v>24.75</v>
      </c>
      <c r="V6">
        <v>24</v>
      </c>
      <c r="W6">
        <v>25</v>
      </c>
      <c r="X6">
        <f t="shared" si="4"/>
        <v>24.5</v>
      </c>
      <c r="Y6">
        <f t="shared" si="5"/>
        <v>49.25</v>
      </c>
      <c r="AA6">
        <f t="shared" si="6"/>
        <v>158.17882959999997</v>
      </c>
      <c r="AD6" s="7"/>
      <c r="AE6" s="7"/>
      <c r="AF6" s="7"/>
      <c r="AG6" s="7"/>
    </row>
    <row r="7" spans="1:33" x14ac:dyDescent="0.3">
      <c r="A7">
        <v>3</v>
      </c>
      <c r="B7" t="s">
        <v>117</v>
      </c>
      <c r="C7" t="s">
        <v>234</v>
      </c>
      <c r="D7" t="s">
        <v>38</v>
      </c>
      <c r="E7" t="s">
        <v>46</v>
      </c>
      <c r="F7" s="26">
        <v>1</v>
      </c>
      <c r="G7" s="26">
        <v>5</v>
      </c>
      <c r="H7" s="26">
        <v>3</v>
      </c>
      <c r="I7" s="26">
        <v>4</v>
      </c>
      <c r="J7" s="26">
        <v>3</v>
      </c>
      <c r="K7" s="26">
        <v>5</v>
      </c>
      <c r="L7" s="26">
        <v>2.5</v>
      </c>
      <c r="M7" s="26">
        <v>4.5</v>
      </c>
      <c r="N7">
        <f t="shared" si="0"/>
        <v>28</v>
      </c>
      <c r="O7">
        <v>7.42</v>
      </c>
      <c r="P7">
        <v>8.06</v>
      </c>
      <c r="Q7" s="7">
        <f t="shared" si="1"/>
        <v>15.48</v>
      </c>
      <c r="R7" s="16">
        <f t="shared" si="2"/>
        <v>68.255035199999995</v>
      </c>
      <c r="S7">
        <v>23.5</v>
      </c>
      <c r="T7">
        <v>25</v>
      </c>
      <c r="U7">
        <f t="shared" si="3"/>
        <v>24.25</v>
      </c>
      <c r="V7">
        <v>22.5</v>
      </c>
      <c r="W7">
        <v>27</v>
      </c>
      <c r="X7">
        <f t="shared" si="4"/>
        <v>24.75</v>
      </c>
      <c r="Y7">
        <f t="shared" si="5"/>
        <v>49</v>
      </c>
      <c r="AA7">
        <f t="shared" si="6"/>
        <v>145.25503520000001</v>
      </c>
      <c r="AD7" s="7"/>
      <c r="AE7" s="7"/>
      <c r="AF7" s="7"/>
      <c r="AG7" s="7"/>
    </row>
    <row r="8" spans="1:33" x14ac:dyDescent="0.3">
      <c r="A8">
        <v>4</v>
      </c>
      <c r="B8" t="s">
        <v>118</v>
      </c>
      <c r="C8" t="s">
        <v>221</v>
      </c>
      <c r="D8" t="s">
        <v>83</v>
      </c>
      <c r="E8" t="s">
        <v>119</v>
      </c>
      <c r="F8" s="26">
        <v>1.5</v>
      </c>
      <c r="G8" s="26">
        <v>4</v>
      </c>
      <c r="H8" s="26">
        <v>3</v>
      </c>
      <c r="I8" s="26">
        <v>4</v>
      </c>
      <c r="J8" s="26">
        <v>4</v>
      </c>
      <c r="K8" s="26">
        <v>5</v>
      </c>
      <c r="L8" s="26">
        <v>2</v>
      </c>
      <c r="M8" s="26">
        <v>5</v>
      </c>
      <c r="N8">
        <f t="shared" si="0"/>
        <v>28.5</v>
      </c>
      <c r="O8">
        <v>7.44</v>
      </c>
      <c r="P8">
        <v>7.49</v>
      </c>
      <c r="Q8" s="7">
        <f t="shared" si="1"/>
        <v>14.93</v>
      </c>
      <c r="R8" s="16">
        <f t="shared" si="2"/>
        <v>65.829953199999991</v>
      </c>
      <c r="S8">
        <v>22</v>
      </c>
      <c r="T8">
        <v>24</v>
      </c>
      <c r="U8">
        <f t="shared" si="3"/>
        <v>23</v>
      </c>
      <c r="V8">
        <v>21</v>
      </c>
      <c r="W8">
        <v>25</v>
      </c>
      <c r="X8">
        <f t="shared" si="4"/>
        <v>23</v>
      </c>
      <c r="Y8">
        <f t="shared" si="5"/>
        <v>46</v>
      </c>
      <c r="AA8">
        <f t="shared" si="6"/>
        <v>140.32995319999998</v>
      </c>
      <c r="AD8" s="7"/>
      <c r="AE8" s="7"/>
      <c r="AF8" s="7"/>
      <c r="AG8" s="7"/>
    </row>
    <row r="9" spans="1:33" x14ac:dyDescent="0.3">
      <c r="A9">
        <v>5</v>
      </c>
      <c r="B9" t="s">
        <v>120</v>
      </c>
      <c r="C9" t="s">
        <v>235</v>
      </c>
      <c r="D9" t="s">
        <v>38</v>
      </c>
      <c r="E9" t="s">
        <v>121</v>
      </c>
      <c r="F9" s="26">
        <v>2</v>
      </c>
      <c r="G9" s="26">
        <v>3.5</v>
      </c>
      <c r="H9" s="26">
        <v>2</v>
      </c>
      <c r="I9" s="26">
        <v>2</v>
      </c>
      <c r="J9" s="26">
        <v>2</v>
      </c>
      <c r="K9" s="26">
        <v>3</v>
      </c>
      <c r="L9" s="26">
        <v>2</v>
      </c>
      <c r="M9" s="26">
        <v>3</v>
      </c>
      <c r="N9">
        <f t="shared" si="0"/>
        <v>19.5</v>
      </c>
      <c r="O9">
        <v>7.53</v>
      </c>
      <c r="P9">
        <v>8.42</v>
      </c>
      <c r="Q9" s="7">
        <f t="shared" si="1"/>
        <v>15.95</v>
      </c>
      <c r="R9" s="16">
        <f t="shared" si="2"/>
        <v>70.327377999999996</v>
      </c>
      <c r="S9">
        <v>24</v>
      </c>
      <c r="T9">
        <v>26</v>
      </c>
      <c r="U9">
        <f t="shared" si="3"/>
        <v>25</v>
      </c>
      <c r="V9">
        <v>22.5</v>
      </c>
      <c r="W9">
        <v>27</v>
      </c>
      <c r="X9">
        <f t="shared" si="4"/>
        <v>24.75</v>
      </c>
      <c r="Y9">
        <f t="shared" si="5"/>
        <v>49.75</v>
      </c>
      <c r="AA9">
        <f t="shared" si="6"/>
        <v>139.57737800000001</v>
      </c>
      <c r="AD9" s="7"/>
      <c r="AE9" s="7"/>
      <c r="AF9" s="7"/>
      <c r="AG9" s="7"/>
    </row>
    <row r="10" spans="1:33" x14ac:dyDescent="0.3">
      <c r="A10">
        <v>6</v>
      </c>
      <c r="B10" t="s">
        <v>122</v>
      </c>
      <c r="C10" t="s">
        <v>35</v>
      </c>
      <c r="D10" t="s">
        <v>61</v>
      </c>
      <c r="E10" t="s">
        <v>103</v>
      </c>
      <c r="F10" s="26">
        <v>2</v>
      </c>
      <c r="G10" s="26">
        <v>4</v>
      </c>
      <c r="H10" s="26">
        <v>2</v>
      </c>
      <c r="I10" s="26">
        <v>3</v>
      </c>
      <c r="J10" s="26">
        <v>3</v>
      </c>
      <c r="K10" s="26">
        <v>3</v>
      </c>
      <c r="L10" s="26">
        <v>1</v>
      </c>
      <c r="M10" s="26">
        <v>3</v>
      </c>
      <c r="N10">
        <f t="shared" si="0"/>
        <v>21</v>
      </c>
      <c r="O10">
        <v>7.73</v>
      </c>
      <c r="P10">
        <v>8.06</v>
      </c>
      <c r="Q10" s="7">
        <f t="shared" si="1"/>
        <v>15.790000000000001</v>
      </c>
      <c r="R10" s="16">
        <f t="shared" si="2"/>
        <v>69.621899599999992</v>
      </c>
      <c r="S10">
        <v>24</v>
      </c>
      <c r="T10">
        <v>25</v>
      </c>
      <c r="U10">
        <f t="shared" si="3"/>
        <v>24.5</v>
      </c>
      <c r="V10">
        <v>23</v>
      </c>
      <c r="W10">
        <v>24.5</v>
      </c>
      <c r="X10">
        <f t="shared" si="4"/>
        <v>23.75</v>
      </c>
      <c r="Y10">
        <f t="shared" si="5"/>
        <v>48.25</v>
      </c>
      <c r="AA10">
        <f t="shared" si="6"/>
        <v>138.87189960000001</v>
      </c>
      <c r="AD10" s="7"/>
      <c r="AE10" s="7"/>
      <c r="AF10" s="7"/>
      <c r="AG10" s="7"/>
    </row>
    <row r="11" spans="1:33" x14ac:dyDescent="0.3">
      <c r="A11">
        <v>7</v>
      </c>
      <c r="B11" t="s">
        <v>123</v>
      </c>
      <c r="C11" t="s">
        <v>124</v>
      </c>
      <c r="D11" t="s">
        <v>125</v>
      </c>
      <c r="E11" t="s">
        <v>126</v>
      </c>
      <c r="F11" s="26">
        <v>2</v>
      </c>
      <c r="G11" s="26">
        <v>2.5</v>
      </c>
      <c r="H11" s="26">
        <v>3.5</v>
      </c>
      <c r="I11" s="26">
        <v>3.5</v>
      </c>
      <c r="J11" s="26">
        <v>3</v>
      </c>
      <c r="K11" s="26">
        <v>4.5</v>
      </c>
      <c r="L11" s="26">
        <v>3</v>
      </c>
      <c r="M11" s="26">
        <v>4</v>
      </c>
      <c r="N11">
        <f t="shared" si="0"/>
        <v>26</v>
      </c>
      <c r="O11">
        <v>7.22</v>
      </c>
      <c r="P11">
        <v>6.4</v>
      </c>
      <c r="Q11" s="7">
        <f t="shared" si="1"/>
        <v>13.620000000000001</v>
      </c>
      <c r="R11" s="16">
        <f t="shared" si="2"/>
        <v>60.053848799999997</v>
      </c>
      <c r="S11">
        <v>22</v>
      </c>
      <c r="T11">
        <v>25</v>
      </c>
      <c r="U11">
        <f t="shared" si="3"/>
        <v>23.5</v>
      </c>
      <c r="V11">
        <v>23</v>
      </c>
      <c r="W11">
        <v>29.5</v>
      </c>
      <c r="X11">
        <f t="shared" si="4"/>
        <v>26.25</v>
      </c>
      <c r="Y11">
        <f t="shared" si="5"/>
        <v>49.75</v>
      </c>
      <c r="AA11">
        <f t="shared" si="6"/>
        <v>135.8038488</v>
      </c>
      <c r="AD11" s="7"/>
      <c r="AE11" s="7"/>
      <c r="AF11" s="7"/>
      <c r="AG11" s="7"/>
    </row>
    <row r="12" spans="1:33" x14ac:dyDescent="0.3">
      <c r="A12">
        <v>8</v>
      </c>
      <c r="B12" t="s">
        <v>127</v>
      </c>
      <c r="C12" t="s">
        <v>222</v>
      </c>
      <c r="D12" t="s">
        <v>83</v>
      </c>
      <c r="E12" t="s">
        <v>84</v>
      </c>
      <c r="F12" s="26">
        <v>3</v>
      </c>
      <c r="G12" s="26">
        <v>2</v>
      </c>
      <c r="H12" s="26">
        <v>2</v>
      </c>
      <c r="I12" s="26">
        <v>2</v>
      </c>
      <c r="J12" s="26">
        <v>2</v>
      </c>
      <c r="K12" s="26">
        <v>1</v>
      </c>
      <c r="L12" s="26">
        <v>0</v>
      </c>
      <c r="M12" s="26">
        <v>2</v>
      </c>
      <c r="N12">
        <f t="shared" si="0"/>
        <v>14</v>
      </c>
      <c r="O12">
        <v>7.44</v>
      </c>
      <c r="P12">
        <v>7.65</v>
      </c>
      <c r="Q12" s="7">
        <f t="shared" si="1"/>
        <v>15.09</v>
      </c>
      <c r="R12" s="16">
        <f t="shared" si="2"/>
        <v>66.535431599999995</v>
      </c>
      <c r="S12">
        <v>27</v>
      </c>
      <c r="T12">
        <v>26</v>
      </c>
      <c r="U12">
        <f t="shared" si="3"/>
        <v>26.5</v>
      </c>
      <c r="V12">
        <v>26</v>
      </c>
      <c r="W12">
        <v>26</v>
      </c>
      <c r="X12">
        <f t="shared" si="4"/>
        <v>26</v>
      </c>
      <c r="Y12">
        <f t="shared" si="5"/>
        <v>52.5</v>
      </c>
      <c r="AA12">
        <f t="shared" si="6"/>
        <v>133.03543159999998</v>
      </c>
      <c r="AD12" s="7"/>
    </row>
    <row r="13" spans="1:33" x14ac:dyDescent="0.3">
      <c r="A13">
        <v>9</v>
      </c>
      <c r="B13" t="s">
        <v>128</v>
      </c>
      <c r="C13" t="s">
        <v>129</v>
      </c>
      <c r="D13" t="s">
        <v>130</v>
      </c>
      <c r="E13" t="s">
        <v>131</v>
      </c>
      <c r="F13" s="26">
        <v>2</v>
      </c>
      <c r="G13" s="26">
        <v>1.5</v>
      </c>
      <c r="H13" s="26">
        <v>3</v>
      </c>
      <c r="I13" s="26">
        <v>4</v>
      </c>
      <c r="J13" s="26">
        <v>4</v>
      </c>
      <c r="K13" s="26">
        <v>5</v>
      </c>
      <c r="L13" s="26">
        <v>2</v>
      </c>
      <c r="M13" s="26">
        <v>4</v>
      </c>
      <c r="N13">
        <f t="shared" si="0"/>
        <v>25.5</v>
      </c>
      <c r="O13">
        <v>6.51</v>
      </c>
      <c r="P13">
        <v>6.76</v>
      </c>
      <c r="Q13" s="7">
        <f t="shared" si="1"/>
        <v>13.27</v>
      </c>
      <c r="R13" s="16">
        <f t="shared" si="2"/>
        <v>58.510614799999992</v>
      </c>
      <c r="S13">
        <v>22.5</v>
      </c>
      <c r="T13">
        <v>25.5</v>
      </c>
      <c r="U13">
        <f t="shared" si="3"/>
        <v>24</v>
      </c>
      <c r="V13">
        <v>22</v>
      </c>
      <c r="W13">
        <v>24</v>
      </c>
      <c r="X13">
        <f t="shared" si="4"/>
        <v>23</v>
      </c>
      <c r="Y13">
        <f t="shared" si="5"/>
        <v>47</v>
      </c>
      <c r="AA13">
        <f t="shared" si="6"/>
        <v>131.01061479999998</v>
      </c>
      <c r="AD13" s="7"/>
    </row>
    <row r="14" spans="1:33" x14ac:dyDescent="0.3">
      <c r="A14">
        <v>10</v>
      </c>
      <c r="B14" t="s">
        <v>132</v>
      </c>
      <c r="C14" t="s">
        <v>133</v>
      </c>
      <c r="D14" t="s">
        <v>55</v>
      </c>
      <c r="E14" t="s">
        <v>134</v>
      </c>
      <c r="F14" s="26">
        <v>1.5</v>
      </c>
      <c r="G14" s="26">
        <v>4</v>
      </c>
      <c r="H14" s="26">
        <v>3</v>
      </c>
      <c r="I14" s="26">
        <v>2</v>
      </c>
      <c r="J14" s="26">
        <v>2</v>
      </c>
      <c r="K14" s="26">
        <v>2</v>
      </c>
      <c r="L14" s="26">
        <v>1.5</v>
      </c>
      <c r="M14" s="26">
        <v>4</v>
      </c>
      <c r="N14">
        <f t="shared" si="0"/>
        <v>20</v>
      </c>
      <c r="O14">
        <v>6.39</v>
      </c>
      <c r="P14">
        <v>6.56</v>
      </c>
      <c r="Q14" s="7">
        <f t="shared" si="1"/>
        <v>12.95</v>
      </c>
      <c r="R14" s="16">
        <f t="shared" si="2"/>
        <v>57.099657999999991</v>
      </c>
      <c r="S14">
        <v>22</v>
      </c>
      <c r="T14">
        <v>26</v>
      </c>
      <c r="U14">
        <f t="shared" si="3"/>
        <v>24</v>
      </c>
      <c r="V14">
        <v>22</v>
      </c>
      <c r="W14">
        <v>24.5</v>
      </c>
      <c r="X14">
        <f t="shared" si="4"/>
        <v>23.25</v>
      </c>
      <c r="Y14">
        <f t="shared" si="5"/>
        <v>47.25</v>
      </c>
      <c r="AA14">
        <f t="shared" si="6"/>
        <v>124.34965799999999</v>
      </c>
      <c r="AD14" s="7"/>
    </row>
    <row r="15" spans="1:33" x14ac:dyDescent="0.3">
      <c r="A15">
        <v>11</v>
      </c>
      <c r="B15" t="s">
        <v>135</v>
      </c>
      <c r="C15" t="s">
        <v>226</v>
      </c>
      <c r="D15" t="s">
        <v>61</v>
      </c>
      <c r="E15" t="s">
        <v>136</v>
      </c>
      <c r="F15" s="26">
        <v>2</v>
      </c>
      <c r="G15" s="26">
        <v>3</v>
      </c>
      <c r="H15" s="26">
        <v>2</v>
      </c>
      <c r="I15" s="26">
        <v>5</v>
      </c>
      <c r="J15" s="26">
        <v>4</v>
      </c>
      <c r="K15" s="26">
        <v>5</v>
      </c>
      <c r="L15" s="26">
        <v>2</v>
      </c>
      <c r="M15" s="26">
        <v>2</v>
      </c>
      <c r="N15">
        <f t="shared" si="0"/>
        <v>25</v>
      </c>
      <c r="O15">
        <v>5.48</v>
      </c>
      <c r="P15">
        <v>5.81</v>
      </c>
      <c r="Q15" s="7">
        <f t="shared" si="1"/>
        <v>11.29</v>
      </c>
      <c r="R15" s="16">
        <f t="shared" si="2"/>
        <v>49.780319599999991</v>
      </c>
      <c r="S15">
        <v>20</v>
      </c>
      <c r="T15">
        <v>23</v>
      </c>
      <c r="U15">
        <f t="shared" si="3"/>
        <v>21.5</v>
      </c>
      <c r="V15">
        <v>20</v>
      </c>
      <c r="W15">
        <v>23</v>
      </c>
      <c r="X15">
        <f t="shared" si="4"/>
        <v>21.5</v>
      </c>
      <c r="Y15">
        <f t="shared" si="5"/>
        <v>43</v>
      </c>
      <c r="AA15">
        <f t="shared" si="6"/>
        <v>117.78031959999998</v>
      </c>
      <c r="AD15" s="7"/>
    </row>
    <row r="16" spans="1:33" x14ac:dyDescent="0.3">
      <c r="Q16" s="7"/>
      <c r="R16" s="7"/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</sheetData>
  <mergeCells count="2">
    <mergeCell ref="A1:B1"/>
    <mergeCell ref="Z1:AA1"/>
  </mergeCells>
  <pageMargins left="0.25" right="0.25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zoomScale="90" zoomScaleNormal="90" workbookViewId="0">
      <selection sqref="A1:B1"/>
    </sheetView>
  </sheetViews>
  <sheetFormatPr defaultColWidth="8.8984375" defaultRowHeight="15.6" x14ac:dyDescent="0.3"/>
  <cols>
    <col min="1" max="1" width="4.3984375" customWidth="1"/>
    <col min="2" max="2" width="4.8984375" customWidth="1"/>
    <col min="4" max="4" width="12.3984375" customWidth="1"/>
    <col min="6" max="6" width="3.09765625" customWidth="1"/>
    <col min="7" max="7" width="3.3984375" bestFit="1" customWidth="1"/>
    <col min="8" max="8" width="3.3984375" customWidth="1"/>
    <col min="9" max="9" width="3.5" customWidth="1"/>
    <col min="10" max="10" width="3.09765625" customWidth="1"/>
    <col min="11" max="13" width="3.3984375" bestFit="1" customWidth="1"/>
    <col min="14" max="14" width="8" customWidth="1"/>
    <col min="15" max="15" width="5" customWidth="1"/>
    <col min="16" max="16" width="5.3984375" customWidth="1"/>
    <col min="17" max="17" width="7" customWidth="1"/>
    <col min="18" max="18" width="6.69921875" customWidth="1"/>
    <col min="19" max="20" width="5.8984375" hidden="1" customWidth="1"/>
    <col min="21" max="21" width="5.5" customWidth="1"/>
    <col min="22" max="23" width="6.5" hidden="1" customWidth="1"/>
    <col min="24" max="24" width="5.69921875" customWidth="1"/>
    <col min="25" max="25" width="6.5" customWidth="1"/>
    <col min="26" max="26" width="2.5" customWidth="1"/>
    <col min="27" max="29" width="6.5" customWidth="1"/>
    <col min="30" max="30" width="6.59765625" customWidth="1"/>
    <col min="31" max="32" width="6.8984375" customWidth="1"/>
  </cols>
  <sheetData>
    <row r="1" spans="1:33" ht="23.4" x14ac:dyDescent="0.45">
      <c r="A1" s="48">
        <v>2015</v>
      </c>
      <c r="B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AA1" s="48">
        <v>2015</v>
      </c>
      <c r="AB1" s="48"/>
    </row>
    <row r="2" spans="1:33" ht="21" x14ac:dyDescent="0.4">
      <c r="A2" s="4" t="s">
        <v>137</v>
      </c>
    </row>
    <row r="3" spans="1:33" ht="23.4" x14ac:dyDescent="0.45">
      <c r="A3" t="s">
        <v>91</v>
      </c>
      <c r="O3" s="5" t="s">
        <v>3</v>
      </c>
      <c r="U3" s="5" t="s">
        <v>4</v>
      </c>
      <c r="V3" s="5"/>
      <c r="W3" s="5"/>
      <c r="AA3" s="6" t="s">
        <v>5</v>
      </c>
      <c r="AG3" s="5"/>
    </row>
    <row r="4" spans="1:33" ht="132.6" x14ac:dyDescent="0.3">
      <c r="A4" s="18" t="s">
        <v>6</v>
      </c>
      <c r="B4" t="s">
        <v>7</v>
      </c>
      <c r="C4" t="s">
        <v>8</v>
      </c>
      <c r="D4" t="s">
        <v>9</v>
      </c>
      <c r="E4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28" t="s">
        <v>19</v>
      </c>
      <c r="O4" s="20" t="s">
        <v>20</v>
      </c>
      <c r="P4" s="21" t="s">
        <v>21</v>
      </c>
      <c r="Q4" s="22" t="s">
        <v>22</v>
      </c>
      <c r="R4" s="23" t="s">
        <v>23</v>
      </c>
      <c r="S4" t="s">
        <v>24</v>
      </c>
      <c r="T4" t="s">
        <v>25</v>
      </c>
      <c r="U4" s="30" t="s">
        <v>26</v>
      </c>
      <c r="V4" s="30" t="s">
        <v>27</v>
      </c>
      <c r="W4" s="30" t="s">
        <v>28</v>
      </c>
      <c r="X4" s="30" t="s">
        <v>29</v>
      </c>
      <c r="Y4" s="23" t="s">
        <v>30</v>
      </c>
      <c r="Z4" s="24"/>
      <c r="AA4" s="25" t="s">
        <v>31</v>
      </c>
      <c r="AD4" s="7"/>
      <c r="AE4" s="7"/>
      <c r="AF4" s="7"/>
      <c r="AG4" s="7"/>
    </row>
    <row r="5" spans="1:33" x14ac:dyDescent="0.3">
      <c r="A5">
        <v>1</v>
      </c>
      <c r="B5" t="s">
        <v>138</v>
      </c>
      <c r="C5" t="s">
        <v>139</v>
      </c>
      <c r="D5" t="s">
        <v>140</v>
      </c>
      <c r="E5" t="s">
        <v>141</v>
      </c>
      <c r="F5" s="26">
        <v>1.5</v>
      </c>
      <c r="G5" s="26">
        <v>3</v>
      </c>
      <c r="H5" s="26">
        <v>1</v>
      </c>
      <c r="I5" s="26">
        <v>2</v>
      </c>
      <c r="J5" s="26">
        <v>2</v>
      </c>
      <c r="K5" s="26">
        <v>2</v>
      </c>
      <c r="L5" s="26">
        <v>1</v>
      </c>
      <c r="M5" s="26">
        <v>1</v>
      </c>
      <c r="N5">
        <f>SUM(F5:M5)</f>
        <v>13.5</v>
      </c>
      <c r="O5">
        <v>9.51</v>
      </c>
      <c r="P5">
        <v>10.51</v>
      </c>
      <c r="Q5" s="7">
        <f>SUM(O5+P5)</f>
        <v>20.02</v>
      </c>
      <c r="R5" s="16">
        <f>SUM(Q5*2.20462*2)</f>
        <v>88.272984799999989</v>
      </c>
      <c r="S5">
        <v>28.5</v>
      </c>
      <c r="T5">
        <v>29</v>
      </c>
      <c r="U5">
        <f>AVERAGE(S5:T5)</f>
        <v>28.75</v>
      </c>
      <c r="V5">
        <v>30</v>
      </c>
      <c r="W5">
        <v>26.5</v>
      </c>
      <c r="X5">
        <f>AVERAGE(V5:W5)</f>
        <v>28.25</v>
      </c>
      <c r="Y5">
        <f>SUM(U5,X5)</f>
        <v>57</v>
      </c>
      <c r="AA5">
        <f>SUM(N5+R5+Y5)</f>
        <v>158.77298479999999</v>
      </c>
      <c r="AD5" s="7"/>
      <c r="AE5" s="7"/>
      <c r="AF5" s="7"/>
      <c r="AG5" s="7"/>
    </row>
    <row r="6" spans="1:33" x14ac:dyDescent="0.3">
      <c r="A6">
        <v>2</v>
      </c>
      <c r="B6" t="s">
        <v>142</v>
      </c>
      <c r="C6" t="s">
        <v>143</v>
      </c>
      <c r="D6" t="s">
        <v>86</v>
      </c>
      <c r="E6" t="s">
        <v>69</v>
      </c>
      <c r="F6" s="26">
        <v>4</v>
      </c>
      <c r="G6" s="26">
        <v>5</v>
      </c>
      <c r="H6" s="26">
        <v>4</v>
      </c>
      <c r="I6" s="26">
        <v>5</v>
      </c>
      <c r="J6" s="26">
        <v>4.5</v>
      </c>
      <c r="K6" s="26">
        <v>5</v>
      </c>
      <c r="L6" s="26">
        <v>3.5</v>
      </c>
      <c r="M6" s="26">
        <v>5</v>
      </c>
      <c r="N6">
        <f>SUM(F6:M6)</f>
        <v>36</v>
      </c>
      <c r="O6">
        <v>7.45</v>
      </c>
      <c r="P6">
        <v>8.0299999999999994</v>
      </c>
      <c r="Q6" s="7">
        <f>SUM(O6+P6)</f>
        <v>15.48</v>
      </c>
      <c r="R6" s="16">
        <f>SUM(Q6*2.20462*2)</f>
        <v>68.255035199999995</v>
      </c>
      <c r="S6">
        <v>24</v>
      </c>
      <c r="T6">
        <v>26</v>
      </c>
      <c r="U6">
        <f>AVERAGE(S6:T6)</f>
        <v>25</v>
      </c>
      <c r="V6">
        <v>25</v>
      </c>
      <c r="W6">
        <v>27</v>
      </c>
      <c r="X6">
        <f>AVERAGE(V6:W6)</f>
        <v>26</v>
      </c>
      <c r="Y6">
        <f>SUM(U6,X6)</f>
        <v>51</v>
      </c>
      <c r="AA6">
        <f>SUM(N6+R6+Y6)</f>
        <v>155.25503520000001</v>
      </c>
      <c r="AD6" s="7"/>
      <c r="AE6" s="7"/>
      <c r="AF6" s="7"/>
      <c r="AG6" s="7"/>
    </row>
    <row r="7" spans="1:33" x14ac:dyDescent="0.3">
      <c r="A7">
        <v>3</v>
      </c>
      <c r="B7" t="s">
        <v>144</v>
      </c>
      <c r="C7" t="s">
        <v>145</v>
      </c>
      <c r="D7" t="s">
        <v>55</v>
      </c>
      <c r="E7" t="s">
        <v>146</v>
      </c>
      <c r="F7">
        <v>2</v>
      </c>
      <c r="G7" s="26">
        <v>5.5</v>
      </c>
      <c r="H7" s="26">
        <v>3</v>
      </c>
      <c r="I7" s="26">
        <v>4</v>
      </c>
      <c r="J7" s="26">
        <v>3</v>
      </c>
      <c r="K7" s="26">
        <v>4</v>
      </c>
      <c r="L7" s="26">
        <v>3</v>
      </c>
      <c r="M7" s="26">
        <v>6</v>
      </c>
      <c r="N7">
        <f>SUM(F7:M7)</f>
        <v>30.5</v>
      </c>
      <c r="O7">
        <v>7.45</v>
      </c>
      <c r="P7">
        <v>7.55</v>
      </c>
      <c r="Q7" s="7">
        <f>SUM(O7+P7)</f>
        <v>15</v>
      </c>
      <c r="R7" s="16">
        <f>SUM(Q7*2.20462*2)</f>
        <v>66.138599999999997</v>
      </c>
      <c r="S7">
        <v>23.5</v>
      </c>
      <c r="T7">
        <v>25</v>
      </c>
      <c r="U7">
        <f>AVERAGE(S7:T7)</f>
        <v>24.25</v>
      </c>
      <c r="V7">
        <v>22</v>
      </c>
      <c r="W7">
        <v>23</v>
      </c>
      <c r="X7">
        <f>AVERAGE(V7:W7)</f>
        <v>22.5</v>
      </c>
      <c r="Y7">
        <f>SUM(U7,X7)</f>
        <v>46.75</v>
      </c>
      <c r="AA7">
        <f>SUM(N7+R7+Y7)</f>
        <v>143.3886</v>
      </c>
      <c r="AD7" s="7"/>
      <c r="AE7" s="7"/>
      <c r="AF7" s="7"/>
      <c r="AG7" s="7"/>
    </row>
    <row r="8" spans="1:33" x14ac:dyDescent="0.3">
      <c r="A8">
        <v>4</v>
      </c>
      <c r="B8" t="s">
        <v>147</v>
      </c>
      <c r="C8" t="s">
        <v>148</v>
      </c>
      <c r="D8" t="s">
        <v>61</v>
      </c>
      <c r="E8" t="s">
        <v>69</v>
      </c>
      <c r="F8" s="26">
        <v>1</v>
      </c>
      <c r="G8" s="26">
        <v>4</v>
      </c>
      <c r="H8" s="26">
        <v>3</v>
      </c>
      <c r="I8" s="26">
        <v>3</v>
      </c>
      <c r="J8" s="26">
        <v>2</v>
      </c>
      <c r="K8" s="26">
        <v>3.5</v>
      </c>
      <c r="L8" s="26">
        <v>2</v>
      </c>
      <c r="M8" s="26">
        <v>1</v>
      </c>
      <c r="N8">
        <f>SUM(F8:M8)</f>
        <v>19.5</v>
      </c>
      <c r="O8">
        <v>7.75</v>
      </c>
      <c r="P8">
        <v>7.68</v>
      </c>
      <c r="Q8" s="7">
        <f>SUM(O8+P8)</f>
        <v>15.43</v>
      </c>
      <c r="R8" s="16">
        <f>SUM(Q8*2.20462*2)</f>
        <v>68.034573199999997</v>
      </c>
      <c r="S8">
        <v>23</v>
      </c>
      <c r="T8">
        <v>25.5</v>
      </c>
      <c r="U8">
        <f>AVERAGE(S8:T8)</f>
        <v>24.25</v>
      </c>
      <c r="V8">
        <v>22</v>
      </c>
      <c r="W8">
        <v>25</v>
      </c>
      <c r="X8">
        <f>AVERAGE(V8:W8)</f>
        <v>23.5</v>
      </c>
      <c r="Y8">
        <f>SUM(U8,X8)</f>
        <v>47.75</v>
      </c>
      <c r="AA8">
        <f>SUM(N8+R8+Y8)</f>
        <v>135.28457320000001</v>
      </c>
      <c r="AD8" s="7"/>
      <c r="AE8" s="7"/>
      <c r="AF8" s="7"/>
      <c r="AG8" s="7"/>
    </row>
    <row r="9" spans="1:33" x14ac:dyDescent="0.3">
      <c r="A9">
        <v>5</v>
      </c>
      <c r="B9" t="s">
        <v>149</v>
      </c>
      <c r="C9" t="s">
        <v>150</v>
      </c>
      <c r="D9" t="s">
        <v>151</v>
      </c>
      <c r="E9" t="s">
        <v>69</v>
      </c>
      <c r="F9">
        <v>3</v>
      </c>
      <c r="G9" s="26">
        <v>3</v>
      </c>
      <c r="H9" s="26">
        <v>3</v>
      </c>
      <c r="I9" s="26">
        <v>5</v>
      </c>
      <c r="J9" s="26">
        <v>5</v>
      </c>
      <c r="K9" s="26">
        <v>4.5</v>
      </c>
      <c r="L9" s="26">
        <v>3.5</v>
      </c>
      <c r="M9" s="26">
        <v>4</v>
      </c>
      <c r="N9">
        <f>SUM(F9:M9)</f>
        <v>31</v>
      </c>
      <c r="O9">
        <v>6.24</v>
      </c>
      <c r="P9">
        <v>5.72</v>
      </c>
      <c r="Q9" s="7">
        <f>SUM(O9+P9)</f>
        <v>11.96</v>
      </c>
      <c r="R9" s="16">
        <f>SUM(Q9*2.20462*2)</f>
        <v>52.734510399999998</v>
      </c>
      <c r="S9">
        <v>22</v>
      </c>
      <c r="T9">
        <v>21</v>
      </c>
      <c r="U9">
        <f>AVERAGE(S9:T9)</f>
        <v>21.5</v>
      </c>
      <c r="V9">
        <v>21</v>
      </c>
      <c r="W9">
        <v>21.5</v>
      </c>
      <c r="X9">
        <f>AVERAGE(V9:W9)</f>
        <v>21.25</v>
      </c>
      <c r="Y9">
        <f>SUM(U9,X9)</f>
        <v>42.75</v>
      </c>
      <c r="AA9">
        <f>SUM(N9+R9+Y9)</f>
        <v>126.4845104</v>
      </c>
      <c r="AD9" s="7"/>
      <c r="AE9" s="7"/>
      <c r="AF9" s="7"/>
      <c r="AG9" s="7"/>
    </row>
    <row r="10" spans="1:33" x14ac:dyDescent="0.3">
      <c r="Q10" s="7"/>
      <c r="R10" s="7"/>
    </row>
    <row r="11" spans="1:33" x14ac:dyDescent="0.3">
      <c r="A11" t="s">
        <v>62</v>
      </c>
    </row>
    <row r="12" spans="1:33" x14ac:dyDescent="0.3">
      <c r="A12" t="s">
        <v>63</v>
      </c>
    </row>
    <row r="13" spans="1:33" x14ac:dyDescent="0.3">
      <c r="A13" t="s">
        <v>64</v>
      </c>
    </row>
  </sheetData>
  <mergeCells count="2">
    <mergeCell ref="A1:B1"/>
    <mergeCell ref="AA1:AB1"/>
  </mergeCells>
  <pageMargins left="0.25" right="0.25" top="0.75" bottom="0.75" header="0.3" footer="0.3"/>
  <pageSetup paperSize="9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90" zoomScaleNormal="90" workbookViewId="0">
      <selection activeCell="D16" sqref="D16"/>
    </sheetView>
  </sheetViews>
  <sheetFormatPr defaultColWidth="8.8984375" defaultRowHeight="15.6" x14ac:dyDescent="0.3"/>
  <cols>
    <col min="1" max="1" width="3.5" customWidth="1"/>
    <col min="2" max="2" width="5.19921875" customWidth="1"/>
    <col min="4" max="4" width="12.3984375" customWidth="1"/>
    <col min="6" max="6" width="3.09765625" customWidth="1"/>
    <col min="7" max="9" width="3.3984375" bestFit="1" customWidth="1"/>
    <col min="10" max="10" width="3.09765625" customWidth="1"/>
    <col min="11" max="13" width="3.3984375" bestFit="1" customWidth="1"/>
    <col min="14" max="14" width="8" customWidth="1"/>
    <col min="15" max="15" width="5.8984375" customWidth="1"/>
    <col min="16" max="16" width="6" customWidth="1"/>
    <col min="17" max="18" width="7.8984375" customWidth="1"/>
    <col min="19" max="20" width="5.8984375" hidden="1" customWidth="1"/>
    <col min="21" max="21" width="4.5" customWidth="1"/>
    <col min="22" max="23" width="6.5" hidden="1" customWidth="1"/>
    <col min="24" max="24" width="8.19921875" customWidth="1"/>
    <col min="25" max="25" width="6.5" customWidth="1"/>
    <col min="26" max="26" width="3" customWidth="1"/>
    <col min="27" max="29" width="6.5" customWidth="1"/>
    <col min="30" max="30" width="6.59765625" customWidth="1"/>
    <col min="31" max="32" width="6.8984375" customWidth="1"/>
  </cols>
  <sheetData>
    <row r="1" spans="1:33" ht="23.4" x14ac:dyDescent="0.45">
      <c r="A1" s="48">
        <v>2015</v>
      </c>
      <c r="B1" s="4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Z1" s="48">
        <v>2015</v>
      </c>
      <c r="AA1" s="48"/>
      <c r="AB1" s="27"/>
      <c r="AC1" s="27"/>
    </row>
    <row r="2" spans="1:33" ht="21" x14ac:dyDescent="0.4">
      <c r="A2" s="4" t="s">
        <v>152</v>
      </c>
    </row>
    <row r="3" spans="1:33" ht="23.4" x14ac:dyDescent="0.45">
      <c r="A3" t="s">
        <v>91</v>
      </c>
      <c r="O3" s="5" t="s">
        <v>3</v>
      </c>
      <c r="T3" s="5"/>
      <c r="U3" s="5" t="s">
        <v>4</v>
      </c>
      <c r="AA3" s="6" t="s">
        <v>5</v>
      </c>
      <c r="AE3" s="5"/>
    </row>
    <row r="4" spans="1:33" ht="132.6" x14ac:dyDescent="0.3">
      <c r="A4" s="18" t="s">
        <v>6</v>
      </c>
      <c r="B4" t="s">
        <v>7</v>
      </c>
      <c r="C4" t="s">
        <v>8</v>
      </c>
      <c r="D4" t="s">
        <v>9</v>
      </c>
      <c r="E4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28" t="s">
        <v>19</v>
      </c>
      <c r="O4" s="20" t="s">
        <v>20</v>
      </c>
      <c r="P4" s="21" t="s">
        <v>21</v>
      </c>
      <c r="Q4" s="22" t="s">
        <v>22</v>
      </c>
      <c r="R4" s="23" t="s">
        <v>23</v>
      </c>
      <c r="S4" t="s">
        <v>24</v>
      </c>
      <c r="T4" t="s">
        <v>25</v>
      </c>
      <c r="U4" s="30" t="s">
        <v>26</v>
      </c>
      <c r="V4" s="30" t="s">
        <v>27</v>
      </c>
      <c r="W4" s="30" t="s">
        <v>28</v>
      </c>
      <c r="X4" s="30" t="s">
        <v>29</v>
      </c>
      <c r="Y4" s="23" t="s">
        <v>30</v>
      </c>
      <c r="Z4" s="24"/>
      <c r="AA4" s="25" t="s">
        <v>31</v>
      </c>
      <c r="AD4" s="7"/>
      <c r="AE4" s="7"/>
      <c r="AF4" s="7"/>
      <c r="AG4" s="7"/>
    </row>
    <row r="5" spans="1:33" x14ac:dyDescent="0.3">
      <c r="A5">
        <v>1</v>
      </c>
      <c r="B5" t="s">
        <v>153</v>
      </c>
      <c r="C5" t="s">
        <v>154</v>
      </c>
      <c r="D5" t="s">
        <v>155</v>
      </c>
      <c r="E5" t="s">
        <v>103</v>
      </c>
      <c r="F5" s="26">
        <v>5.5</v>
      </c>
      <c r="G5" s="26">
        <v>5.5</v>
      </c>
      <c r="H5" s="26">
        <v>5</v>
      </c>
      <c r="I5" s="26">
        <v>4.5</v>
      </c>
      <c r="J5" s="26">
        <v>5</v>
      </c>
      <c r="K5" s="26">
        <v>5</v>
      </c>
      <c r="L5" s="26">
        <v>5</v>
      </c>
      <c r="M5" s="26">
        <v>7</v>
      </c>
      <c r="N5">
        <f>SUM(F5:M5)</f>
        <v>42.5</v>
      </c>
      <c r="O5">
        <v>4.66</v>
      </c>
      <c r="P5">
        <v>4.5199999999999996</v>
      </c>
      <c r="Q5" s="7">
        <f>SUM(O5+P5)</f>
        <v>9.18</v>
      </c>
      <c r="R5" s="16">
        <f>SUM(Q5*2.20462*2)</f>
        <v>40.476823199999998</v>
      </c>
      <c r="S5">
        <v>22</v>
      </c>
      <c r="T5">
        <v>26.5</v>
      </c>
      <c r="U5">
        <f>AVERAGE(S5:T5)</f>
        <v>24.25</v>
      </c>
      <c r="V5">
        <v>22.5</v>
      </c>
      <c r="W5">
        <v>26</v>
      </c>
      <c r="X5">
        <f>AVERAGE(V5:W5)</f>
        <v>24.25</v>
      </c>
      <c r="Y5">
        <f>SUM(U5,X5)</f>
        <v>48.5</v>
      </c>
      <c r="AA5">
        <f>SUM(N5+R5+Y5)</f>
        <v>131.47682320000001</v>
      </c>
      <c r="AD5" s="7"/>
      <c r="AE5" s="7"/>
      <c r="AF5" s="7"/>
      <c r="AG5" s="7"/>
    </row>
    <row r="6" spans="1:33" x14ac:dyDescent="0.3">
      <c r="A6">
        <v>2</v>
      </c>
      <c r="B6" t="s">
        <v>156</v>
      </c>
      <c r="C6" t="s">
        <v>225</v>
      </c>
      <c r="D6" t="s">
        <v>61</v>
      </c>
      <c r="E6" t="s">
        <v>111</v>
      </c>
      <c r="F6" s="26">
        <v>5.5</v>
      </c>
      <c r="G6" s="26">
        <v>4.5</v>
      </c>
      <c r="H6" s="26">
        <v>5</v>
      </c>
      <c r="I6" s="26">
        <v>5</v>
      </c>
      <c r="J6" s="26">
        <v>5</v>
      </c>
      <c r="K6" s="26">
        <v>5</v>
      </c>
      <c r="L6" s="26">
        <v>4.5</v>
      </c>
      <c r="M6" s="26">
        <v>6</v>
      </c>
      <c r="N6">
        <f>SUM(F6:M6)</f>
        <v>40.5</v>
      </c>
      <c r="O6">
        <v>3.87</v>
      </c>
      <c r="P6">
        <v>3.91</v>
      </c>
      <c r="Q6" s="7">
        <f>SUM(O6+P6)</f>
        <v>7.78</v>
      </c>
      <c r="R6" s="16">
        <f>SUM(Q6*2.20462*2)</f>
        <v>34.303887199999998</v>
      </c>
      <c r="S6">
        <v>20</v>
      </c>
      <c r="T6">
        <v>22</v>
      </c>
      <c r="U6">
        <f>AVERAGE(S6:T6)</f>
        <v>21</v>
      </c>
      <c r="V6">
        <v>25</v>
      </c>
      <c r="W6">
        <v>23</v>
      </c>
      <c r="X6">
        <f>AVERAGE(V6:W6)</f>
        <v>24</v>
      </c>
      <c r="Y6">
        <f>SUM(U6,X6)</f>
        <v>45</v>
      </c>
      <c r="AA6">
        <f>SUM(N6+R6+Y6)</f>
        <v>119.80388719999999</v>
      </c>
      <c r="AD6" s="7"/>
      <c r="AE6" s="7"/>
      <c r="AF6" s="7"/>
      <c r="AG6" s="7"/>
    </row>
    <row r="7" spans="1:33" x14ac:dyDescent="0.3">
      <c r="A7">
        <v>3</v>
      </c>
      <c r="B7" t="s">
        <v>157</v>
      </c>
      <c r="C7" t="s">
        <v>158</v>
      </c>
      <c r="D7" t="s">
        <v>151</v>
      </c>
      <c r="E7" t="s">
        <v>72</v>
      </c>
      <c r="F7" s="26">
        <v>3.5</v>
      </c>
      <c r="G7" s="26">
        <v>3</v>
      </c>
      <c r="H7" s="26">
        <v>3</v>
      </c>
      <c r="I7" s="26">
        <v>3</v>
      </c>
      <c r="J7" s="26">
        <v>4</v>
      </c>
      <c r="K7" s="26">
        <v>3</v>
      </c>
      <c r="L7" s="26">
        <v>3</v>
      </c>
      <c r="M7" s="26">
        <v>4</v>
      </c>
      <c r="N7">
        <f>SUM(F7:M7)</f>
        <v>26.5</v>
      </c>
      <c r="O7">
        <v>4.54</v>
      </c>
      <c r="P7">
        <v>4.2300000000000004</v>
      </c>
      <c r="Q7" s="7">
        <f>SUM(O7+P7)</f>
        <v>8.77</v>
      </c>
      <c r="R7" s="16">
        <f>SUM(Q7*2.20462*2)</f>
        <v>38.669034799999991</v>
      </c>
      <c r="S7">
        <v>18.5</v>
      </c>
      <c r="T7">
        <v>26</v>
      </c>
      <c r="U7">
        <f>AVERAGE(S7:T7)</f>
        <v>22.25</v>
      </c>
      <c r="V7">
        <v>20.5</v>
      </c>
      <c r="W7">
        <v>26</v>
      </c>
      <c r="X7">
        <f>AVERAGE(V7:W7)</f>
        <v>23.25</v>
      </c>
      <c r="Y7">
        <f>SUM(U7,X7)</f>
        <v>45.5</v>
      </c>
      <c r="AA7">
        <f>SUM(N7+R7+Y7)</f>
        <v>110.66903479999999</v>
      </c>
      <c r="AD7" s="7"/>
      <c r="AE7" s="7"/>
      <c r="AF7" s="7"/>
      <c r="AG7" s="7"/>
    </row>
    <row r="8" spans="1:33" x14ac:dyDescent="0.3">
      <c r="F8" s="26"/>
      <c r="G8" s="26"/>
      <c r="H8" s="26"/>
      <c r="I8" s="26"/>
      <c r="J8" s="26"/>
      <c r="K8" s="26"/>
      <c r="L8" s="26"/>
      <c r="M8" s="26"/>
      <c r="Q8" s="7"/>
      <c r="R8" s="7"/>
      <c r="AD8" s="7"/>
      <c r="AE8" s="7"/>
      <c r="AF8" s="7"/>
      <c r="AG8" s="7"/>
    </row>
    <row r="9" spans="1:33" x14ac:dyDescent="0.3">
      <c r="A9" t="s">
        <v>62</v>
      </c>
    </row>
    <row r="10" spans="1:33" x14ac:dyDescent="0.3">
      <c r="A10" t="s">
        <v>63</v>
      </c>
    </row>
    <row r="11" spans="1:33" x14ac:dyDescent="0.3">
      <c r="A11" t="s">
        <v>64</v>
      </c>
    </row>
  </sheetData>
  <mergeCells count="2">
    <mergeCell ref="A1:B1"/>
    <mergeCell ref="Z1:AA1"/>
  </mergeCells>
  <pageMargins left="0.25" right="0.25" top="0.75" bottom="0.75" header="0.3" footer="0.3"/>
  <pageSetup paperSize="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="86" zoomScaleNormal="86" workbookViewId="0">
      <selection activeCell="C25" sqref="C25"/>
    </sheetView>
  </sheetViews>
  <sheetFormatPr defaultColWidth="8.8984375" defaultRowHeight="15.6" x14ac:dyDescent="0.3"/>
  <cols>
    <col min="1" max="1" width="2.8984375" style="31" customWidth="1"/>
    <col min="2" max="2" width="6.19921875" style="31" customWidth="1"/>
    <col min="3" max="3" width="8" style="31" customWidth="1"/>
    <col min="4" max="4" width="13" style="31" customWidth="1"/>
    <col min="5" max="5" width="6.69921875" style="32" customWidth="1"/>
    <col min="6" max="6" width="3.5" style="31" customWidth="1"/>
    <col min="7" max="9" width="3.3984375" style="31" bestFit="1" customWidth="1"/>
    <col min="10" max="10" width="3.8984375" style="31" bestFit="1" customWidth="1"/>
    <col min="11" max="13" width="3.3984375" style="31" bestFit="1" customWidth="1"/>
    <col min="14" max="14" width="5.19921875" style="31" customWidth="1"/>
    <col min="15" max="15" width="5.69921875" style="31" customWidth="1"/>
    <col min="16" max="16" width="6" style="31" customWidth="1"/>
    <col min="17" max="17" width="5.8984375" style="31" customWidth="1"/>
    <col min="18" max="18" width="7.3984375" style="31" customWidth="1"/>
    <col min="19" max="20" width="5.8984375" style="31" hidden="1" customWidth="1"/>
    <col min="21" max="21" width="5.8984375" style="31" customWidth="1"/>
    <col min="22" max="23" width="6.5" style="31" hidden="1" customWidth="1"/>
    <col min="24" max="24" width="6.09765625" style="31" customWidth="1"/>
    <col min="25" max="25" width="6.3984375" style="31" customWidth="1"/>
    <col min="26" max="26" width="5.19921875" style="31" customWidth="1"/>
    <col min="27" max="27" width="6.8984375" style="31" customWidth="1"/>
    <col min="28" max="28" width="6.5" style="31" customWidth="1"/>
    <col min="29" max="29" width="6.59765625" style="31" customWidth="1"/>
    <col min="30" max="31" width="6.8984375" style="31" customWidth="1"/>
    <col min="32" max="16384" width="8.8984375" style="31"/>
  </cols>
  <sheetData>
    <row r="1" spans="1:32" ht="23.4" x14ac:dyDescent="0.45">
      <c r="A1" s="48">
        <v>2015</v>
      </c>
      <c r="B1" s="48"/>
      <c r="C1"/>
      <c r="D1"/>
      <c r="E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/>
      <c r="T1"/>
      <c r="U1"/>
      <c r="V1"/>
      <c r="W1"/>
      <c r="X1"/>
      <c r="Y1"/>
      <c r="Z1" s="48">
        <v>2015</v>
      </c>
      <c r="AA1" s="48"/>
    </row>
    <row r="2" spans="1:32" ht="21" x14ac:dyDescent="0.4">
      <c r="A2" s="4" t="s">
        <v>159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32" x14ac:dyDescent="0.3">
      <c r="A3" s="31" t="s">
        <v>91</v>
      </c>
      <c r="O3" s="4" t="s">
        <v>3</v>
      </c>
      <c r="T3" s="4"/>
      <c r="U3" s="4" t="s">
        <v>4</v>
      </c>
      <c r="AA3" s="33" t="s">
        <v>5</v>
      </c>
      <c r="AD3" s="4"/>
    </row>
    <row r="4" spans="1:32" ht="132.6" x14ac:dyDescent="0.3">
      <c r="A4" s="34" t="s">
        <v>6</v>
      </c>
      <c r="B4" s="31" t="s">
        <v>7</v>
      </c>
      <c r="C4" s="31" t="s">
        <v>8</v>
      </c>
      <c r="D4" s="31" t="s">
        <v>9</v>
      </c>
      <c r="E4" s="32" t="s">
        <v>10</v>
      </c>
      <c r="F4" s="34" t="s">
        <v>11</v>
      </c>
      <c r="G4" s="34" t="s">
        <v>12</v>
      </c>
      <c r="H4" s="34" t="s">
        <v>13</v>
      </c>
      <c r="I4" s="34" t="s">
        <v>14</v>
      </c>
      <c r="J4" s="34" t="s">
        <v>15</v>
      </c>
      <c r="K4" s="34" t="s">
        <v>16</v>
      </c>
      <c r="L4" s="34" t="s">
        <v>17</v>
      </c>
      <c r="M4" s="34" t="s">
        <v>18</v>
      </c>
      <c r="N4" s="19" t="s">
        <v>19</v>
      </c>
      <c r="O4" s="35" t="s">
        <v>20</v>
      </c>
      <c r="P4" s="36" t="s">
        <v>21</v>
      </c>
      <c r="Q4" s="37" t="s">
        <v>22</v>
      </c>
      <c r="R4" s="23" t="s">
        <v>23</v>
      </c>
      <c r="S4" s="31" t="s">
        <v>24</v>
      </c>
      <c r="T4" s="31" t="s">
        <v>25</v>
      </c>
      <c r="U4" s="37" t="s">
        <v>26</v>
      </c>
      <c r="V4" s="37" t="s">
        <v>27</v>
      </c>
      <c r="W4" s="37" t="s">
        <v>28</v>
      </c>
      <c r="X4" s="37" t="s">
        <v>29</v>
      </c>
      <c r="Y4" s="23" t="s">
        <v>30</v>
      </c>
      <c r="Z4" s="38"/>
      <c r="AA4" s="39" t="s">
        <v>31</v>
      </c>
      <c r="AC4" s="4"/>
      <c r="AD4" s="4"/>
      <c r="AE4" s="4"/>
      <c r="AF4" s="4"/>
    </row>
    <row r="5" spans="1:32" x14ac:dyDescent="0.3">
      <c r="A5" s="31">
        <v>1</v>
      </c>
      <c r="B5" s="31" t="s">
        <v>160</v>
      </c>
      <c r="C5" s="31" t="s">
        <v>161</v>
      </c>
      <c r="D5" s="31" t="s">
        <v>38</v>
      </c>
      <c r="E5" s="32" t="s">
        <v>162</v>
      </c>
      <c r="F5" s="40">
        <v>2</v>
      </c>
      <c r="G5" s="40">
        <v>5</v>
      </c>
      <c r="H5" s="40">
        <v>4</v>
      </c>
      <c r="I5" s="40">
        <v>3</v>
      </c>
      <c r="J5" s="40">
        <v>3</v>
      </c>
      <c r="K5" s="40">
        <v>3</v>
      </c>
      <c r="L5" s="40">
        <v>3</v>
      </c>
      <c r="M5" s="40">
        <v>6</v>
      </c>
      <c r="N5" s="31">
        <f t="shared" ref="N5:N12" si="0">SUM(F5:M5)</f>
        <v>29</v>
      </c>
      <c r="O5" s="31">
        <v>11.74</v>
      </c>
      <c r="P5" s="31">
        <v>11.74</v>
      </c>
      <c r="Q5" s="4">
        <f t="shared" ref="Q5:Q23" si="1">SUM(O5+P5)</f>
        <v>23.48</v>
      </c>
      <c r="R5" s="41">
        <f t="shared" ref="R5:R23" si="2">SUM(Q5*2.20462*2)</f>
        <v>103.5289552</v>
      </c>
      <c r="S5" s="31">
        <v>26.5</v>
      </c>
      <c r="T5" s="31">
        <v>27</v>
      </c>
      <c r="U5" s="31">
        <f t="shared" ref="U5:U23" si="3">AVERAGE(S5:T5)</f>
        <v>26.75</v>
      </c>
      <c r="V5" s="31">
        <v>26.5</v>
      </c>
      <c r="W5" s="31">
        <v>29</v>
      </c>
      <c r="X5" s="31">
        <f t="shared" ref="X5:X23" si="4">AVERAGE(V5:W5)</f>
        <v>27.75</v>
      </c>
      <c r="Y5" s="31">
        <f t="shared" ref="Y5:Y23" si="5">SUM(U5,X5)</f>
        <v>54.5</v>
      </c>
      <c r="AA5" s="31">
        <f t="shared" ref="AA5:AA23" si="6">SUM(N5+R5+Y5)</f>
        <v>187.02895519999998</v>
      </c>
      <c r="AC5" s="4"/>
      <c r="AD5" s="4"/>
      <c r="AE5" s="4"/>
      <c r="AF5" s="4"/>
    </row>
    <row r="6" spans="1:32" x14ac:dyDescent="0.3">
      <c r="A6" s="31">
        <v>2</v>
      </c>
      <c r="B6" s="31" t="s">
        <v>163</v>
      </c>
      <c r="C6" s="31" t="s">
        <v>84</v>
      </c>
      <c r="D6" s="31" t="s">
        <v>83</v>
      </c>
      <c r="E6" s="32" t="s">
        <v>69</v>
      </c>
      <c r="F6" s="40">
        <v>1.5</v>
      </c>
      <c r="G6" s="40">
        <v>2</v>
      </c>
      <c r="H6" s="40">
        <v>4</v>
      </c>
      <c r="I6" s="40">
        <v>5</v>
      </c>
      <c r="J6" s="40">
        <v>4</v>
      </c>
      <c r="K6" s="40">
        <v>5</v>
      </c>
      <c r="L6" s="40">
        <v>3</v>
      </c>
      <c r="M6" s="40">
        <v>4</v>
      </c>
      <c r="N6" s="31">
        <f t="shared" si="0"/>
        <v>28.5</v>
      </c>
      <c r="O6" s="31">
        <v>11.61</v>
      </c>
      <c r="P6" s="31">
        <v>10.52</v>
      </c>
      <c r="Q6" s="4">
        <f t="shared" si="1"/>
        <v>22.13</v>
      </c>
      <c r="R6" s="41">
        <f t="shared" si="2"/>
        <v>97.576481199999989</v>
      </c>
      <c r="S6" s="31">
        <v>25</v>
      </c>
      <c r="T6" s="31">
        <v>29</v>
      </c>
      <c r="U6" s="31">
        <f t="shared" si="3"/>
        <v>27</v>
      </c>
      <c r="V6" s="31">
        <v>25</v>
      </c>
      <c r="W6" s="31">
        <v>28</v>
      </c>
      <c r="X6" s="31">
        <f t="shared" si="4"/>
        <v>26.5</v>
      </c>
      <c r="Y6" s="31">
        <f t="shared" si="5"/>
        <v>53.5</v>
      </c>
      <c r="AA6" s="31">
        <f t="shared" si="6"/>
        <v>179.57648119999999</v>
      </c>
      <c r="AC6" s="4"/>
      <c r="AD6" s="4"/>
      <c r="AE6" s="4"/>
      <c r="AF6" s="4"/>
    </row>
    <row r="7" spans="1:32" x14ac:dyDescent="0.3">
      <c r="A7" s="31">
        <v>3</v>
      </c>
      <c r="B7" s="31" t="s">
        <v>164</v>
      </c>
      <c r="C7" s="31" t="s">
        <v>52</v>
      </c>
      <c r="D7" s="31" t="s">
        <v>125</v>
      </c>
      <c r="E7" s="32" t="s">
        <v>165</v>
      </c>
      <c r="F7" s="40">
        <v>2</v>
      </c>
      <c r="G7" s="40">
        <v>4.5</v>
      </c>
      <c r="H7" s="40">
        <v>3</v>
      </c>
      <c r="I7" s="40">
        <v>4</v>
      </c>
      <c r="J7" s="40">
        <v>2.5</v>
      </c>
      <c r="K7" s="40">
        <v>3</v>
      </c>
      <c r="L7" s="40">
        <v>3</v>
      </c>
      <c r="M7" s="40">
        <v>3</v>
      </c>
      <c r="N7" s="31">
        <f t="shared" si="0"/>
        <v>25</v>
      </c>
      <c r="O7" s="31">
        <v>10.93</v>
      </c>
      <c r="P7" s="31">
        <v>10.87</v>
      </c>
      <c r="Q7" s="4">
        <f t="shared" si="1"/>
        <v>21.799999999999997</v>
      </c>
      <c r="R7" s="41">
        <f t="shared" si="2"/>
        <v>96.121431999999984</v>
      </c>
      <c r="S7" s="31">
        <v>25</v>
      </c>
      <c r="T7" s="31">
        <v>34</v>
      </c>
      <c r="U7" s="31">
        <f t="shared" si="3"/>
        <v>29.5</v>
      </c>
      <c r="V7" s="31">
        <v>25</v>
      </c>
      <c r="W7" s="31">
        <v>32.5</v>
      </c>
      <c r="X7" s="31">
        <f t="shared" si="4"/>
        <v>28.75</v>
      </c>
      <c r="Y7" s="31">
        <f t="shared" si="5"/>
        <v>58.25</v>
      </c>
      <c r="AA7" s="31">
        <f t="shared" si="6"/>
        <v>179.37143199999997</v>
      </c>
      <c r="AC7" s="4"/>
      <c r="AD7" s="4"/>
      <c r="AE7" s="4"/>
      <c r="AF7" s="4"/>
    </row>
    <row r="8" spans="1:32" x14ac:dyDescent="0.3">
      <c r="A8" s="31">
        <v>4</v>
      </c>
      <c r="B8" s="31" t="s">
        <v>166</v>
      </c>
      <c r="C8" s="31" t="s">
        <v>115</v>
      </c>
      <c r="D8" s="31" t="s">
        <v>34</v>
      </c>
      <c r="E8" s="32" t="s">
        <v>72</v>
      </c>
      <c r="F8" s="40">
        <v>1.5</v>
      </c>
      <c r="G8" s="40">
        <v>5</v>
      </c>
      <c r="H8" s="40">
        <v>3</v>
      </c>
      <c r="I8" s="40">
        <v>3</v>
      </c>
      <c r="J8" s="40">
        <v>3</v>
      </c>
      <c r="K8" s="40">
        <v>5</v>
      </c>
      <c r="L8" s="40">
        <v>1</v>
      </c>
      <c r="M8" s="40">
        <v>5</v>
      </c>
      <c r="N8" s="31">
        <f t="shared" si="0"/>
        <v>26.5</v>
      </c>
      <c r="O8" s="31">
        <v>9.56</v>
      </c>
      <c r="P8" s="31">
        <v>9.35</v>
      </c>
      <c r="Q8" s="4">
        <f t="shared" si="1"/>
        <v>18.91</v>
      </c>
      <c r="R8" s="41">
        <f t="shared" si="2"/>
        <v>83.3787284</v>
      </c>
      <c r="S8" s="31">
        <v>27.5</v>
      </c>
      <c r="T8" s="31">
        <v>28</v>
      </c>
      <c r="U8" s="31">
        <f t="shared" si="3"/>
        <v>27.75</v>
      </c>
      <c r="V8" s="31">
        <v>28</v>
      </c>
      <c r="W8" s="31">
        <v>29</v>
      </c>
      <c r="X8" s="31">
        <f t="shared" si="4"/>
        <v>28.5</v>
      </c>
      <c r="Y8" s="31">
        <f t="shared" si="5"/>
        <v>56.25</v>
      </c>
      <c r="AA8" s="31">
        <f t="shared" si="6"/>
        <v>166.1287284</v>
      </c>
      <c r="AC8" s="4"/>
      <c r="AD8" s="4"/>
      <c r="AE8" s="4"/>
      <c r="AF8" s="4"/>
    </row>
    <row r="9" spans="1:32" x14ac:dyDescent="0.3">
      <c r="A9" s="31">
        <v>5</v>
      </c>
      <c r="B9" s="31" t="s">
        <v>167</v>
      </c>
      <c r="C9" s="31" t="s">
        <v>39</v>
      </c>
      <c r="D9" s="31" t="s">
        <v>168</v>
      </c>
      <c r="E9" s="32" t="s">
        <v>169</v>
      </c>
      <c r="F9" s="40">
        <v>2.5</v>
      </c>
      <c r="G9" s="40">
        <v>4</v>
      </c>
      <c r="H9" s="40">
        <v>3</v>
      </c>
      <c r="I9" s="40">
        <v>4</v>
      </c>
      <c r="J9" s="40">
        <v>2</v>
      </c>
      <c r="K9" s="40">
        <v>5</v>
      </c>
      <c r="L9" s="40">
        <v>3</v>
      </c>
      <c r="M9" s="40">
        <v>4</v>
      </c>
      <c r="N9" s="31">
        <f t="shared" si="0"/>
        <v>27.5</v>
      </c>
      <c r="O9" s="31">
        <v>9.59</v>
      </c>
      <c r="P9" s="31">
        <v>10.28</v>
      </c>
      <c r="Q9" s="4">
        <f t="shared" si="1"/>
        <v>19.869999999999997</v>
      </c>
      <c r="R9" s="41">
        <f t="shared" si="2"/>
        <v>87.611598799999982</v>
      </c>
      <c r="S9" s="31">
        <v>24</v>
      </c>
      <c r="T9" s="31">
        <v>26</v>
      </c>
      <c r="U9" s="31">
        <f t="shared" si="3"/>
        <v>25</v>
      </c>
      <c r="V9" s="31">
        <v>24</v>
      </c>
      <c r="W9" s="31">
        <v>26.5</v>
      </c>
      <c r="X9" s="31">
        <f t="shared" si="4"/>
        <v>25.25</v>
      </c>
      <c r="Y9" s="31">
        <f t="shared" si="5"/>
        <v>50.25</v>
      </c>
      <c r="AA9" s="31">
        <f t="shared" si="6"/>
        <v>165.36159879999997</v>
      </c>
      <c r="AC9" s="4"/>
      <c r="AD9" s="4"/>
      <c r="AE9" s="4"/>
      <c r="AF9" s="4"/>
    </row>
    <row r="10" spans="1:32" x14ac:dyDescent="0.3">
      <c r="A10" s="31">
        <v>6</v>
      </c>
      <c r="B10" s="31" t="s">
        <v>170</v>
      </c>
      <c r="C10" s="31" t="s">
        <v>171</v>
      </c>
      <c r="D10" s="31" t="s">
        <v>38</v>
      </c>
      <c r="E10" s="32">
        <v>697</v>
      </c>
      <c r="F10" s="40">
        <v>3</v>
      </c>
      <c r="G10" s="40">
        <v>5</v>
      </c>
      <c r="H10" s="40">
        <v>4</v>
      </c>
      <c r="I10" s="40">
        <v>4</v>
      </c>
      <c r="J10" s="40">
        <v>5</v>
      </c>
      <c r="K10" s="40">
        <v>4</v>
      </c>
      <c r="L10" s="40">
        <v>3</v>
      </c>
      <c r="M10" s="40">
        <v>3.5</v>
      </c>
      <c r="N10" s="31">
        <f t="shared" si="0"/>
        <v>31.5</v>
      </c>
      <c r="O10" s="31">
        <v>8.92</v>
      </c>
      <c r="P10" s="31">
        <v>8.92</v>
      </c>
      <c r="Q10" s="4">
        <f t="shared" si="1"/>
        <v>17.84</v>
      </c>
      <c r="R10" s="41">
        <f t="shared" si="2"/>
        <v>78.660841599999998</v>
      </c>
      <c r="S10" s="31">
        <v>24</v>
      </c>
      <c r="T10" s="31">
        <v>31</v>
      </c>
      <c r="U10" s="31">
        <f t="shared" si="3"/>
        <v>27.5</v>
      </c>
      <c r="V10" s="31">
        <v>24</v>
      </c>
      <c r="W10" s="31">
        <v>28.5</v>
      </c>
      <c r="X10" s="31">
        <f t="shared" si="4"/>
        <v>26.25</v>
      </c>
      <c r="Y10" s="31">
        <f t="shared" si="5"/>
        <v>53.75</v>
      </c>
      <c r="AA10" s="31">
        <f t="shared" si="6"/>
        <v>163.9108416</v>
      </c>
      <c r="AC10" s="4"/>
      <c r="AD10" s="4"/>
      <c r="AE10" s="4"/>
      <c r="AF10" s="4"/>
    </row>
    <row r="11" spans="1:32" x14ac:dyDescent="0.3">
      <c r="A11" s="31">
        <v>7</v>
      </c>
      <c r="B11" s="31" t="s">
        <v>172</v>
      </c>
      <c r="C11" s="31">
        <v>535</v>
      </c>
      <c r="D11" s="31" t="s">
        <v>173</v>
      </c>
      <c r="E11" s="32">
        <v>259</v>
      </c>
      <c r="F11" s="40">
        <v>2</v>
      </c>
      <c r="G11" s="40">
        <v>3</v>
      </c>
      <c r="H11" s="40">
        <v>3</v>
      </c>
      <c r="I11" s="40">
        <v>2</v>
      </c>
      <c r="J11" s="40">
        <v>1</v>
      </c>
      <c r="K11" s="40">
        <v>3</v>
      </c>
      <c r="L11" s="40">
        <v>2</v>
      </c>
      <c r="M11" s="40">
        <v>2</v>
      </c>
      <c r="N11" s="31">
        <f t="shared" si="0"/>
        <v>18</v>
      </c>
      <c r="O11" s="31">
        <v>12.16</v>
      </c>
      <c r="P11" s="31">
        <v>10.050000000000001</v>
      </c>
      <c r="Q11" s="4">
        <f t="shared" si="1"/>
        <v>22.21</v>
      </c>
      <c r="R11" s="41">
        <f t="shared" si="2"/>
        <v>97.929220399999991</v>
      </c>
      <c r="S11" s="31">
        <v>24</v>
      </c>
      <c r="T11" s="31">
        <v>23</v>
      </c>
      <c r="U11" s="31">
        <f t="shared" si="3"/>
        <v>23.5</v>
      </c>
      <c r="V11" s="31">
        <v>25</v>
      </c>
      <c r="W11" s="31">
        <v>23</v>
      </c>
      <c r="X11" s="31">
        <f t="shared" si="4"/>
        <v>24</v>
      </c>
      <c r="Y11" s="31">
        <f t="shared" si="5"/>
        <v>47.5</v>
      </c>
      <c r="AA11" s="31">
        <f t="shared" si="6"/>
        <v>163.42922039999999</v>
      </c>
      <c r="AC11" s="4"/>
      <c r="AD11" s="4"/>
      <c r="AE11" s="4"/>
      <c r="AF11" s="4"/>
    </row>
    <row r="12" spans="1:32" x14ac:dyDescent="0.3">
      <c r="A12" s="31">
        <v>8</v>
      </c>
      <c r="B12" s="31" t="s">
        <v>174</v>
      </c>
      <c r="C12" s="31" t="s">
        <v>175</v>
      </c>
      <c r="D12" s="31" t="s">
        <v>88</v>
      </c>
      <c r="E12" s="32" t="s">
        <v>69</v>
      </c>
      <c r="F12" s="40">
        <v>0</v>
      </c>
      <c r="G12" s="40">
        <v>0</v>
      </c>
      <c r="H12" s="40">
        <v>2</v>
      </c>
      <c r="I12" s="40">
        <v>2</v>
      </c>
      <c r="J12" s="40">
        <v>2</v>
      </c>
      <c r="K12" s="40">
        <v>4</v>
      </c>
      <c r="L12" s="40">
        <v>1</v>
      </c>
      <c r="M12" s="40">
        <v>0</v>
      </c>
      <c r="N12" s="31">
        <f t="shared" si="0"/>
        <v>11</v>
      </c>
      <c r="O12" s="31">
        <v>10.42</v>
      </c>
      <c r="P12" s="31">
        <v>12.09</v>
      </c>
      <c r="Q12" s="4">
        <f t="shared" si="1"/>
        <v>22.509999999999998</v>
      </c>
      <c r="R12" s="41">
        <f t="shared" si="2"/>
        <v>99.251992399999978</v>
      </c>
      <c r="S12" s="31">
        <v>24.5</v>
      </c>
      <c r="T12" s="31">
        <v>27.5</v>
      </c>
      <c r="U12" s="31">
        <f t="shared" si="3"/>
        <v>26</v>
      </c>
      <c r="V12" s="31">
        <v>24.5</v>
      </c>
      <c r="W12" s="31">
        <v>24</v>
      </c>
      <c r="X12" s="31">
        <f t="shared" si="4"/>
        <v>24.25</v>
      </c>
      <c r="Y12" s="31">
        <f t="shared" si="5"/>
        <v>50.25</v>
      </c>
      <c r="AA12" s="31">
        <f t="shared" si="6"/>
        <v>160.50199239999998</v>
      </c>
      <c r="AC12" s="4"/>
    </row>
    <row r="13" spans="1:32" x14ac:dyDescent="0.3">
      <c r="A13" s="31">
        <v>9</v>
      </c>
      <c r="B13" s="31" t="s">
        <v>176</v>
      </c>
      <c r="C13" s="31" t="s">
        <v>139</v>
      </c>
      <c r="D13" s="31" t="s">
        <v>140</v>
      </c>
      <c r="E13" s="32" t="s">
        <v>141</v>
      </c>
      <c r="F13" s="40">
        <v>1.5</v>
      </c>
      <c r="G13" s="40">
        <v>3</v>
      </c>
      <c r="H13" s="40">
        <v>1</v>
      </c>
      <c r="I13" s="40">
        <v>2</v>
      </c>
      <c r="J13" s="40">
        <v>1</v>
      </c>
      <c r="K13" s="40">
        <v>1</v>
      </c>
      <c r="L13" s="40">
        <v>1</v>
      </c>
      <c r="M13" s="40">
        <v>2</v>
      </c>
      <c r="N13" s="31">
        <f>SUM(E13:M13)</f>
        <v>12.5</v>
      </c>
      <c r="O13" s="31">
        <v>9.51</v>
      </c>
      <c r="P13" s="31">
        <v>10.51</v>
      </c>
      <c r="Q13" s="4">
        <f t="shared" si="1"/>
        <v>20.02</v>
      </c>
      <c r="R13" s="41">
        <f t="shared" si="2"/>
        <v>88.272984799999989</v>
      </c>
      <c r="S13" s="31">
        <v>30</v>
      </c>
      <c r="T13" s="31">
        <v>26.5</v>
      </c>
      <c r="U13" s="31">
        <f t="shared" si="3"/>
        <v>28.25</v>
      </c>
      <c r="V13" s="31">
        <v>28.5</v>
      </c>
      <c r="W13" s="31">
        <v>29</v>
      </c>
      <c r="X13" s="31">
        <f t="shared" si="4"/>
        <v>28.75</v>
      </c>
      <c r="Y13" s="31">
        <f t="shared" si="5"/>
        <v>57</v>
      </c>
      <c r="AA13" s="31">
        <f t="shared" si="6"/>
        <v>157.77298479999999</v>
      </c>
      <c r="AC13" s="4"/>
    </row>
    <row r="14" spans="1:32" x14ac:dyDescent="0.3">
      <c r="A14" s="31">
        <v>10</v>
      </c>
      <c r="B14" s="31" t="s">
        <v>116</v>
      </c>
      <c r="C14" s="31" t="s">
        <v>42</v>
      </c>
      <c r="D14" s="31" t="s">
        <v>34</v>
      </c>
      <c r="E14" s="32" t="s">
        <v>69</v>
      </c>
      <c r="F14" s="40">
        <v>3</v>
      </c>
      <c r="G14" s="40">
        <v>4</v>
      </c>
      <c r="H14" s="40">
        <v>5</v>
      </c>
      <c r="I14" s="40">
        <v>5</v>
      </c>
      <c r="J14" s="40">
        <v>5</v>
      </c>
      <c r="K14" s="40">
        <v>5</v>
      </c>
      <c r="L14" s="40">
        <v>3</v>
      </c>
      <c r="M14" s="40">
        <v>5</v>
      </c>
      <c r="N14" s="31">
        <f t="shared" ref="N14:N23" si="7">SUM(F14:M14)</f>
        <v>35</v>
      </c>
      <c r="O14" s="31">
        <v>8.44</v>
      </c>
      <c r="P14" s="31">
        <v>8.1</v>
      </c>
      <c r="Q14" s="4">
        <f t="shared" si="1"/>
        <v>16.54</v>
      </c>
      <c r="R14" s="41">
        <f t="shared" si="2"/>
        <v>72.928829599999986</v>
      </c>
      <c r="S14" s="31">
        <v>23</v>
      </c>
      <c r="T14" s="31">
        <v>26.5</v>
      </c>
      <c r="U14" s="31">
        <f t="shared" si="3"/>
        <v>24.75</v>
      </c>
      <c r="V14" s="31">
        <v>24</v>
      </c>
      <c r="W14" s="31">
        <v>25</v>
      </c>
      <c r="X14" s="31">
        <f t="shared" si="4"/>
        <v>24.5</v>
      </c>
      <c r="Y14" s="31">
        <f t="shared" si="5"/>
        <v>49.25</v>
      </c>
      <c r="AA14" s="31">
        <f t="shared" si="6"/>
        <v>157.17882959999997</v>
      </c>
      <c r="AC14" s="4"/>
    </row>
    <row r="15" spans="1:32" x14ac:dyDescent="0.3">
      <c r="A15" s="31">
        <v>11</v>
      </c>
      <c r="B15" s="31" t="s">
        <v>177</v>
      </c>
      <c r="C15" s="31" t="s">
        <v>143</v>
      </c>
      <c r="D15" s="31" t="s">
        <v>86</v>
      </c>
      <c r="E15" s="32" t="s">
        <v>69</v>
      </c>
      <c r="F15" s="40">
        <v>4</v>
      </c>
      <c r="G15" s="40">
        <v>5</v>
      </c>
      <c r="H15" s="40">
        <v>4</v>
      </c>
      <c r="I15" s="40">
        <v>5</v>
      </c>
      <c r="J15" s="40">
        <v>4.5</v>
      </c>
      <c r="K15" s="40">
        <v>5</v>
      </c>
      <c r="L15" s="40">
        <v>3.5</v>
      </c>
      <c r="M15" s="40">
        <v>5</v>
      </c>
      <c r="N15" s="31">
        <f t="shared" si="7"/>
        <v>36</v>
      </c>
      <c r="O15" s="31">
        <v>8.0299999999999994</v>
      </c>
      <c r="P15" s="31">
        <v>7.45</v>
      </c>
      <c r="Q15" s="4">
        <f t="shared" si="1"/>
        <v>15.48</v>
      </c>
      <c r="R15" s="41">
        <f t="shared" si="2"/>
        <v>68.255035199999995</v>
      </c>
      <c r="S15" s="31">
        <v>25</v>
      </c>
      <c r="T15" s="31">
        <v>27</v>
      </c>
      <c r="U15" s="31">
        <f t="shared" si="3"/>
        <v>26</v>
      </c>
      <c r="V15" s="31">
        <v>24</v>
      </c>
      <c r="W15" s="31">
        <v>26</v>
      </c>
      <c r="X15" s="31">
        <f t="shared" si="4"/>
        <v>25</v>
      </c>
      <c r="Y15" s="31">
        <f t="shared" si="5"/>
        <v>51</v>
      </c>
      <c r="AA15" s="31">
        <f t="shared" si="6"/>
        <v>155.25503520000001</v>
      </c>
      <c r="AC15" s="4"/>
    </row>
    <row r="16" spans="1:32" x14ac:dyDescent="0.3">
      <c r="A16" s="31">
        <v>12</v>
      </c>
      <c r="B16" s="31" t="s">
        <v>178</v>
      </c>
      <c r="C16" s="31" t="s">
        <v>141</v>
      </c>
      <c r="D16" s="31" t="s">
        <v>140</v>
      </c>
      <c r="E16" s="32" t="s">
        <v>69</v>
      </c>
      <c r="F16" s="40">
        <v>2</v>
      </c>
      <c r="G16" s="40">
        <v>3</v>
      </c>
      <c r="H16" s="40">
        <v>3.5</v>
      </c>
      <c r="I16" s="40">
        <v>3</v>
      </c>
      <c r="J16" s="40">
        <v>2</v>
      </c>
      <c r="K16" s="40">
        <v>2</v>
      </c>
      <c r="L16" s="40">
        <v>3</v>
      </c>
      <c r="M16" s="40">
        <v>3</v>
      </c>
      <c r="N16" s="31">
        <f t="shared" si="7"/>
        <v>21.5</v>
      </c>
      <c r="O16" s="31">
        <v>9.35</v>
      </c>
      <c r="P16" s="31">
        <v>9.51</v>
      </c>
      <c r="Q16" s="4">
        <f t="shared" si="1"/>
        <v>18.86</v>
      </c>
      <c r="R16" s="41">
        <f t="shared" si="2"/>
        <v>83.158266399999988</v>
      </c>
      <c r="S16" s="31">
        <v>25</v>
      </c>
      <c r="T16" s="31">
        <v>26</v>
      </c>
      <c r="U16" s="31">
        <f t="shared" si="3"/>
        <v>25.5</v>
      </c>
      <c r="V16" s="31">
        <v>24.5</v>
      </c>
      <c r="W16" s="31">
        <v>25</v>
      </c>
      <c r="X16" s="31">
        <f t="shared" si="4"/>
        <v>24.75</v>
      </c>
      <c r="Y16" s="31">
        <f t="shared" si="5"/>
        <v>50.25</v>
      </c>
      <c r="AA16" s="31">
        <f t="shared" si="6"/>
        <v>154.9082664</v>
      </c>
      <c r="AC16" s="4"/>
    </row>
    <row r="17" spans="1:29" x14ac:dyDescent="0.3">
      <c r="A17" s="31">
        <v>13</v>
      </c>
      <c r="B17" s="31" t="s">
        <v>179</v>
      </c>
      <c r="C17" s="31" t="s">
        <v>228</v>
      </c>
      <c r="D17" s="31" t="s">
        <v>180</v>
      </c>
      <c r="F17" s="40">
        <v>1</v>
      </c>
      <c r="G17" s="40">
        <v>5</v>
      </c>
      <c r="H17" s="40">
        <v>3</v>
      </c>
      <c r="I17" s="40">
        <v>3.5</v>
      </c>
      <c r="J17" s="40">
        <v>4</v>
      </c>
      <c r="K17" s="40">
        <v>4</v>
      </c>
      <c r="L17" s="40">
        <v>2</v>
      </c>
      <c r="M17" s="40">
        <v>4</v>
      </c>
      <c r="N17" s="31">
        <f t="shared" si="7"/>
        <v>26.5</v>
      </c>
      <c r="O17" s="31">
        <v>7.68</v>
      </c>
      <c r="P17" s="31">
        <v>7.79</v>
      </c>
      <c r="Q17" s="4">
        <f t="shared" si="1"/>
        <v>15.469999999999999</v>
      </c>
      <c r="R17" s="41">
        <f t="shared" si="2"/>
        <v>68.210942799999984</v>
      </c>
      <c r="S17" s="31">
        <v>23</v>
      </c>
      <c r="T17" s="31">
        <v>27</v>
      </c>
      <c r="U17" s="31">
        <f t="shared" si="3"/>
        <v>25</v>
      </c>
      <c r="V17" s="31">
        <v>24</v>
      </c>
      <c r="W17" s="31">
        <v>27</v>
      </c>
      <c r="X17" s="31">
        <f t="shared" si="4"/>
        <v>25.5</v>
      </c>
      <c r="Y17" s="31">
        <f t="shared" si="5"/>
        <v>50.5</v>
      </c>
      <c r="AA17" s="31">
        <f t="shared" si="6"/>
        <v>145.2109428</v>
      </c>
      <c r="AC17" s="4"/>
    </row>
    <row r="18" spans="1:29" x14ac:dyDescent="0.3">
      <c r="A18" s="31">
        <v>14</v>
      </c>
      <c r="B18" s="31" t="s">
        <v>181</v>
      </c>
      <c r="C18" s="31" t="s">
        <v>227</v>
      </c>
      <c r="D18" s="31" t="s">
        <v>180</v>
      </c>
      <c r="E18" s="32">
        <v>801</v>
      </c>
      <c r="F18" s="40">
        <v>2</v>
      </c>
      <c r="G18" s="40">
        <v>5</v>
      </c>
      <c r="H18" s="40">
        <v>3</v>
      </c>
      <c r="I18" s="40">
        <v>3</v>
      </c>
      <c r="J18" s="40">
        <v>3</v>
      </c>
      <c r="K18" s="40">
        <v>4</v>
      </c>
      <c r="L18" s="40">
        <v>3</v>
      </c>
      <c r="M18" s="40">
        <v>4</v>
      </c>
      <c r="N18" s="31">
        <f t="shared" si="7"/>
        <v>27</v>
      </c>
      <c r="O18" s="31">
        <v>8.16</v>
      </c>
      <c r="P18" s="31">
        <v>7.74</v>
      </c>
      <c r="Q18" s="4">
        <f t="shared" si="1"/>
        <v>15.9</v>
      </c>
      <c r="R18" s="41">
        <f t="shared" si="2"/>
        <v>70.106915999999998</v>
      </c>
      <c r="S18" s="31">
        <v>22</v>
      </c>
      <c r="T18" s="31">
        <v>22</v>
      </c>
      <c r="U18" s="31">
        <f t="shared" si="3"/>
        <v>22</v>
      </c>
      <c r="V18" s="31">
        <v>22</v>
      </c>
      <c r="W18" s="31">
        <v>24</v>
      </c>
      <c r="X18" s="31">
        <f t="shared" si="4"/>
        <v>23</v>
      </c>
      <c r="Y18" s="31">
        <f t="shared" si="5"/>
        <v>45</v>
      </c>
      <c r="AA18" s="31">
        <f t="shared" si="6"/>
        <v>142.10691600000001</v>
      </c>
      <c r="AC18" s="4"/>
    </row>
    <row r="19" spans="1:29" x14ac:dyDescent="0.3">
      <c r="A19" s="31">
        <v>15</v>
      </c>
      <c r="B19" s="31" t="s">
        <v>182</v>
      </c>
      <c r="C19" s="31" t="s">
        <v>229</v>
      </c>
      <c r="D19" s="31" t="s">
        <v>88</v>
      </c>
      <c r="E19" s="32" t="s">
        <v>183</v>
      </c>
      <c r="F19" s="40">
        <v>0</v>
      </c>
      <c r="G19" s="40">
        <v>0</v>
      </c>
      <c r="H19" s="40">
        <v>1</v>
      </c>
      <c r="I19" s="40">
        <v>1</v>
      </c>
      <c r="J19" s="40">
        <v>2</v>
      </c>
      <c r="K19" s="40">
        <v>4</v>
      </c>
      <c r="L19" s="40">
        <v>0</v>
      </c>
      <c r="M19" s="40">
        <v>0</v>
      </c>
      <c r="N19" s="31">
        <f t="shared" si="7"/>
        <v>8</v>
      </c>
      <c r="O19" s="31">
        <v>10.81</v>
      </c>
      <c r="P19" s="31">
        <v>9.06</v>
      </c>
      <c r="Q19" s="4">
        <f t="shared" si="1"/>
        <v>19.87</v>
      </c>
      <c r="R19" s="41">
        <f t="shared" si="2"/>
        <v>87.611598799999996</v>
      </c>
      <c r="S19" s="31">
        <v>21</v>
      </c>
      <c r="T19" s="31">
        <v>22.5</v>
      </c>
      <c r="U19" s="31">
        <f t="shared" si="3"/>
        <v>21.75</v>
      </c>
      <c r="V19" s="31">
        <v>21</v>
      </c>
      <c r="W19" s="31">
        <v>26</v>
      </c>
      <c r="X19" s="31">
        <f t="shared" si="4"/>
        <v>23.5</v>
      </c>
      <c r="Y19" s="31">
        <f t="shared" si="5"/>
        <v>45.25</v>
      </c>
      <c r="AA19" s="31">
        <f t="shared" si="6"/>
        <v>140.8615988</v>
      </c>
    </row>
    <row r="20" spans="1:29" x14ac:dyDescent="0.3">
      <c r="A20" s="31">
        <v>16</v>
      </c>
      <c r="B20" s="31" t="s">
        <v>184</v>
      </c>
      <c r="C20" s="31" t="s">
        <v>185</v>
      </c>
      <c r="D20" s="31" t="s">
        <v>55</v>
      </c>
      <c r="E20" s="32" t="s">
        <v>186</v>
      </c>
      <c r="F20" s="40">
        <v>0</v>
      </c>
      <c r="G20" s="40">
        <v>4.5</v>
      </c>
      <c r="H20" s="40">
        <v>3</v>
      </c>
      <c r="I20" s="40">
        <v>5</v>
      </c>
      <c r="J20" s="40">
        <v>3.5</v>
      </c>
      <c r="K20" s="40">
        <v>5</v>
      </c>
      <c r="L20" s="40">
        <v>3</v>
      </c>
      <c r="M20" s="40">
        <v>2</v>
      </c>
      <c r="N20" s="31">
        <f t="shared" si="7"/>
        <v>26</v>
      </c>
      <c r="O20" s="31">
        <v>7.17</v>
      </c>
      <c r="P20" s="31">
        <v>6.95</v>
      </c>
      <c r="Q20" s="4">
        <f t="shared" si="1"/>
        <v>14.120000000000001</v>
      </c>
      <c r="R20" s="41">
        <f t="shared" si="2"/>
        <v>62.258468799999996</v>
      </c>
      <c r="S20" s="31">
        <v>23.5</v>
      </c>
      <c r="T20" s="31">
        <v>24</v>
      </c>
      <c r="U20" s="31">
        <f t="shared" si="3"/>
        <v>23.75</v>
      </c>
      <c r="V20" s="31">
        <v>24</v>
      </c>
      <c r="W20" s="31">
        <v>25</v>
      </c>
      <c r="X20" s="31">
        <f t="shared" si="4"/>
        <v>24.5</v>
      </c>
      <c r="Y20" s="31">
        <f t="shared" si="5"/>
        <v>48.25</v>
      </c>
      <c r="AA20" s="31">
        <f t="shared" si="6"/>
        <v>136.5084688</v>
      </c>
    </row>
    <row r="21" spans="1:29" x14ac:dyDescent="0.3">
      <c r="A21" s="31">
        <v>17</v>
      </c>
      <c r="B21" s="31" t="s">
        <v>187</v>
      </c>
      <c r="C21" s="31" t="s">
        <v>238</v>
      </c>
      <c r="D21" s="31" t="s">
        <v>125</v>
      </c>
      <c r="E21" s="32" t="s">
        <v>188</v>
      </c>
      <c r="F21" s="40">
        <v>1</v>
      </c>
      <c r="G21" s="40">
        <v>4</v>
      </c>
      <c r="H21" s="40">
        <v>2</v>
      </c>
      <c r="I21" s="40">
        <v>2</v>
      </c>
      <c r="J21" s="40">
        <v>3.5</v>
      </c>
      <c r="K21" s="40">
        <v>5</v>
      </c>
      <c r="L21" s="40">
        <v>1</v>
      </c>
      <c r="M21" s="40">
        <v>3</v>
      </c>
      <c r="N21" s="31">
        <f t="shared" si="7"/>
        <v>21.5</v>
      </c>
      <c r="O21" s="31">
        <v>7.1</v>
      </c>
      <c r="P21" s="31">
        <v>6.9</v>
      </c>
      <c r="Q21" s="4">
        <f t="shared" si="1"/>
        <v>14</v>
      </c>
      <c r="R21" s="41">
        <f t="shared" si="2"/>
        <v>61.729359999999993</v>
      </c>
      <c r="S21" s="31">
        <v>21.5</v>
      </c>
      <c r="T21" s="31">
        <v>29.5</v>
      </c>
      <c r="U21" s="31">
        <f t="shared" si="3"/>
        <v>25.5</v>
      </c>
      <c r="V21" s="31">
        <v>22</v>
      </c>
      <c r="W21" s="31">
        <v>27</v>
      </c>
      <c r="X21" s="31">
        <f t="shared" si="4"/>
        <v>24.5</v>
      </c>
      <c r="Y21" s="31">
        <f t="shared" si="5"/>
        <v>50</v>
      </c>
      <c r="AA21" s="31">
        <f t="shared" si="6"/>
        <v>133.22935999999999</v>
      </c>
    </row>
    <row r="22" spans="1:29" x14ac:dyDescent="0.3">
      <c r="A22" s="31">
        <v>18</v>
      </c>
      <c r="B22" s="31" t="s">
        <v>189</v>
      </c>
      <c r="D22" s="31" t="s">
        <v>55</v>
      </c>
      <c r="E22" s="32" t="s">
        <v>190</v>
      </c>
      <c r="F22" s="40">
        <v>0</v>
      </c>
      <c r="G22" s="40">
        <v>4</v>
      </c>
      <c r="H22" s="40">
        <v>2</v>
      </c>
      <c r="I22" s="40">
        <v>3</v>
      </c>
      <c r="J22" s="40">
        <v>2</v>
      </c>
      <c r="K22" s="40">
        <v>4</v>
      </c>
      <c r="L22" s="40">
        <v>2</v>
      </c>
      <c r="M22" s="40">
        <v>2</v>
      </c>
      <c r="N22" s="31">
        <f t="shared" si="7"/>
        <v>19</v>
      </c>
      <c r="O22" s="31">
        <v>6.99</v>
      </c>
      <c r="P22" s="31">
        <v>7.3</v>
      </c>
      <c r="Q22" s="4">
        <f t="shared" si="1"/>
        <v>14.29</v>
      </c>
      <c r="R22" s="41">
        <f t="shared" si="2"/>
        <v>63.008039599999989</v>
      </c>
      <c r="S22" s="31">
        <v>22</v>
      </c>
      <c r="T22" s="31">
        <v>23</v>
      </c>
      <c r="U22" s="31">
        <f t="shared" si="3"/>
        <v>22.5</v>
      </c>
      <c r="V22" s="31">
        <v>21</v>
      </c>
      <c r="W22" s="31">
        <v>24</v>
      </c>
      <c r="X22" s="31">
        <f t="shared" si="4"/>
        <v>22.5</v>
      </c>
      <c r="Y22" s="31">
        <f t="shared" si="5"/>
        <v>45</v>
      </c>
      <c r="AA22" s="31">
        <f t="shared" si="6"/>
        <v>127.00803959999999</v>
      </c>
    </row>
    <row r="23" spans="1:29" x14ac:dyDescent="0.3">
      <c r="A23" s="31">
        <v>19</v>
      </c>
      <c r="B23" s="31" t="s">
        <v>191</v>
      </c>
      <c r="D23" s="31" t="s">
        <v>192</v>
      </c>
      <c r="F23" s="40">
        <v>2</v>
      </c>
      <c r="G23" s="40">
        <v>3</v>
      </c>
      <c r="H23" s="40">
        <v>2</v>
      </c>
      <c r="I23" s="40">
        <v>2</v>
      </c>
      <c r="J23" s="40">
        <v>2</v>
      </c>
      <c r="K23" s="40">
        <v>2.5</v>
      </c>
      <c r="L23" s="40">
        <v>2</v>
      </c>
      <c r="M23" s="40">
        <v>1</v>
      </c>
      <c r="N23" s="31">
        <f t="shared" si="7"/>
        <v>16.5</v>
      </c>
      <c r="O23" s="31">
        <v>7.06</v>
      </c>
      <c r="P23" s="31">
        <v>7.53</v>
      </c>
      <c r="Q23" s="4">
        <f t="shared" si="1"/>
        <v>14.59</v>
      </c>
      <c r="R23" s="41">
        <f t="shared" si="2"/>
        <v>64.33081159999999</v>
      </c>
      <c r="S23" s="31">
        <v>22</v>
      </c>
      <c r="T23" s="31">
        <v>21</v>
      </c>
      <c r="U23" s="31">
        <f t="shared" si="3"/>
        <v>21.5</v>
      </c>
      <c r="V23" s="31">
        <v>22</v>
      </c>
      <c r="W23" s="31">
        <v>21.5</v>
      </c>
      <c r="X23" s="31">
        <f t="shared" si="4"/>
        <v>21.75</v>
      </c>
      <c r="Y23" s="31">
        <f t="shared" si="5"/>
        <v>43.25</v>
      </c>
      <c r="AA23" s="31">
        <f t="shared" si="6"/>
        <v>124.08081159999999</v>
      </c>
    </row>
  </sheetData>
  <mergeCells count="2">
    <mergeCell ref="A1:B1"/>
    <mergeCell ref="Z1:AA1"/>
  </mergeCells>
  <pageMargins left="0.25" right="0.25" top="0.75" bottom="0.75" header="0.3" footer="0.3"/>
  <pageSetup paperSize="9" orientation="landscape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10" sqref="D10"/>
    </sheetView>
  </sheetViews>
  <sheetFormatPr defaultColWidth="11" defaultRowHeight="15.6" x14ac:dyDescent="0.3"/>
  <cols>
    <col min="1" max="1" width="9.3984375" customWidth="1"/>
    <col min="2" max="2" width="12.09765625" customWidth="1"/>
    <col min="3" max="3" width="10.3984375" customWidth="1"/>
    <col min="4" max="4" width="20.3984375" customWidth="1"/>
    <col min="5" max="5" width="16" customWidth="1"/>
    <col min="6" max="6" width="9.5" customWidth="1"/>
  </cols>
  <sheetData>
    <row r="1" spans="1:8" s="43" customFormat="1" ht="21" x14ac:dyDescent="0.4">
      <c r="A1" s="42">
        <v>2015</v>
      </c>
      <c r="B1" s="49" t="s">
        <v>0</v>
      </c>
      <c r="C1" s="49"/>
      <c r="D1" s="49"/>
      <c r="E1" s="49"/>
      <c r="F1" s="49"/>
      <c r="G1" s="49"/>
      <c r="H1" s="42">
        <v>2015</v>
      </c>
    </row>
    <row r="2" spans="1:8" x14ac:dyDescent="0.3">
      <c r="A2" t="s">
        <v>193</v>
      </c>
    </row>
    <row r="4" spans="1:8" x14ac:dyDescent="0.3">
      <c r="A4" t="s">
        <v>194</v>
      </c>
      <c r="B4" t="s">
        <v>195</v>
      </c>
    </row>
    <row r="5" spans="1:8" x14ac:dyDescent="0.3">
      <c r="A5" t="s">
        <v>6</v>
      </c>
      <c r="B5" t="s">
        <v>7</v>
      </c>
      <c r="C5" t="s">
        <v>8</v>
      </c>
      <c r="D5" t="s">
        <v>9</v>
      </c>
      <c r="E5" t="s">
        <v>10</v>
      </c>
      <c r="F5" s="47" t="s">
        <v>196</v>
      </c>
    </row>
    <row r="6" spans="1:8" x14ac:dyDescent="0.3">
      <c r="A6" s="44">
        <v>1</v>
      </c>
      <c r="B6" s="44" t="s">
        <v>197</v>
      </c>
      <c r="C6" t="s">
        <v>198</v>
      </c>
      <c r="D6" t="s">
        <v>241</v>
      </c>
      <c r="E6" t="s">
        <v>242</v>
      </c>
      <c r="F6" s="45">
        <f>[1]P121!B41</f>
        <v>467</v>
      </c>
    </row>
    <row r="7" spans="1:8" x14ac:dyDescent="0.3">
      <c r="A7" s="44">
        <v>2</v>
      </c>
      <c r="B7" s="44" t="s">
        <v>199</v>
      </c>
      <c r="C7" t="s">
        <v>69</v>
      </c>
      <c r="D7" t="s">
        <v>200</v>
      </c>
      <c r="E7" t="s">
        <v>201</v>
      </c>
      <c r="F7" s="45">
        <f>[1]Trilogy!B41</f>
        <v>449.5</v>
      </c>
    </row>
    <row r="8" spans="1:8" x14ac:dyDescent="0.3">
      <c r="A8" s="44">
        <v>3</v>
      </c>
      <c r="B8" s="44" t="s">
        <v>202</v>
      </c>
      <c r="C8" t="s">
        <v>203</v>
      </c>
      <c r="D8" t="s">
        <v>38</v>
      </c>
      <c r="F8" s="45">
        <f>[1]Y840!B41</f>
        <v>436.75</v>
      </c>
    </row>
    <row r="9" spans="1:8" x14ac:dyDescent="0.3">
      <c r="A9" s="44">
        <v>4</v>
      </c>
      <c r="B9" s="44" t="s">
        <v>204</v>
      </c>
      <c r="C9" t="s">
        <v>205</v>
      </c>
      <c r="D9" t="s">
        <v>38</v>
      </c>
      <c r="F9" s="45">
        <f>[1]Y129!B41</f>
        <v>426.125</v>
      </c>
    </row>
    <row r="10" spans="1:8" x14ac:dyDescent="0.3">
      <c r="A10" s="44"/>
      <c r="B10" s="44"/>
      <c r="F10" s="45"/>
    </row>
    <row r="11" spans="1:8" x14ac:dyDescent="0.3">
      <c r="A11" t="s">
        <v>194</v>
      </c>
      <c r="B11" t="s">
        <v>206</v>
      </c>
    </row>
    <row r="12" spans="1:8" x14ac:dyDescent="0.3">
      <c r="A12" s="44">
        <v>1</v>
      </c>
      <c r="B12" s="44" t="s">
        <v>207</v>
      </c>
      <c r="C12" t="s">
        <v>208</v>
      </c>
      <c r="D12" t="s">
        <v>240</v>
      </c>
      <c r="E12" t="s">
        <v>209</v>
      </c>
      <c r="F12" s="45">
        <f>[1]Seattle!B41</f>
        <v>410</v>
      </c>
    </row>
    <row r="13" spans="1:8" x14ac:dyDescent="0.3">
      <c r="A13" s="44">
        <v>2</v>
      </c>
      <c r="B13" s="44" t="s">
        <v>210</v>
      </c>
      <c r="C13" t="s">
        <v>211</v>
      </c>
      <c r="D13" t="s">
        <v>241</v>
      </c>
      <c r="E13" t="s">
        <v>242</v>
      </c>
      <c r="F13" s="45">
        <f>[1]W56!B41</f>
        <v>394.625</v>
      </c>
    </row>
    <row r="14" spans="1:8" x14ac:dyDescent="0.3">
      <c r="A14" s="44"/>
      <c r="B14" s="44"/>
      <c r="F14" s="45"/>
    </row>
    <row r="15" spans="1:8" x14ac:dyDescent="0.3">
      <c r="A15" t="s">
        <v>194</v>
      </c>
      <c r="B15" t="s">
        <v>212</v>
      </c>
    </row>
    <row r="16" spans="1:8" x14ac:dyDescent="0.3">
      <c r="A16" s="44">
        <v>1</v>
      </c>
      <c r="B16" s="44" t="s">
        <v>213</v>
      </c>
      <c r="C16" t="s">
        <v>74</v>
      </c>
      <c r="D16" t="s">
        <v>240</v>
      </c>
      <c r="E16" t="s">
        <v>46</v>
      </c>
      <c r="F16" s="45">
        <f>[1]Toronto!B41</f>
        <v>330.25</v>
      </c>
    </row>
    <row r="17" spans="1:6" x14ac:dyDescent="0.3">
      <c r="A17" s="44">
        <v>2</v>
      </c>
      <c r="B17" s="44" t="s">
        <v>214</v>
      </c>
      <c r="C17" t="s">
        <v>215</v>
      </c>
      <c r="D17" t="s">
        <v>58</v>
      </c>
      <c r="E17" t="s">
        <v>46</v>
      </c>
      <c r="F17" s="45">
        <f>[1]B79!B41</f>
        <v>311.875</v>
      </c>
    </row>
    <row r="18" spans="1:6" x14ac:dyDescent="0.3">
      <c r="A18" s="44">
        <v>3</v>
      </c>
      <c r="B18" s="44" t="s">
        <v>216</v>
      </c>
      <c r="C18" t="s">
        <v>217</v>
      </c>
      <c r="D18" t="s">
        <v>58</v>
      </c>
      <c r="E18" t="s">
        <v>239</v>
      </c>
      <c r="F18" s="45">
        <f>[1]B85!B41</f>
        <v>300.25</v>
      </c>
    </row>
  </sheetData>
  <mergeCells count="1">
    <mergeCell ref="B1:G1"/>
  </mergeCells>
  <pageMargins left="0.75" right="0.75" top="1" bottom="1" header="0.5" footer="0.5"/>
  <pageSetup paperSize="9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 2Yr</vt:lpstr>
      <vt:lpstr>Class 3Yr</vt:lpstr>
      <vt:lpstr>Class 4Yr</vt:lpstr>
      <vt:lpstr>Class 5Yr</vt:lpstr>
      <vt:lpstr>Class 6Yr</vt:lpstr>
      <vt:lpstr>WAP 1</vt:lpstr>
      <vt:lpstr>Open Class</vt:lpstr>
      <vt:lpstr>Results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cp:lastPrinted>2015-02-01T22:42:18Z</cp:lastPrinted>
  <dcterms:created xsi:type="dcterms:W3CDTF">2015-01-31T01:01:15Z</dcterms:created>
  <dcterms:modified xsi:type="dcterms:W3CDTF">2015-02-02T04:19:26Z</dcterms:modified>
</cp:coreProperties>
</file>